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chool Data\JC Rana Abdullah\Leave Account Title of Service Book\"/>
    </mc:Choice>
  </mc:AlternateContent>
  <xr:revisionPtr revIDLastSave="0" documentId="13_ncr:1_{FE5AF03A-06C3-4BB1-8283-E15541B68749}" xr6:coauthVersionLast="47" xr6:coauthVersionMax="47" xr10:uidLastSave="{00000000-0000-0000-0000-000000000000}"/>
  <bookViews>
    <workbookView xWindow="-120" yWindow="-120" windowWidth="20730" windowHeight="11160" xr2:uid="{159CCCD3-2D56-4F19-AEE2-090C5995F9A9}"/>
  </bookViews>
  <sheets>
    <sheet name="New Account Title" sheetId="1" r:id="rId1"/>
    <sheet name="New Account Title (2)" sheetId="2" r:id="rId2"/>
    <sheet name="New Account Title (3)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22" i="3" l="1"/>
  <c r="E11" i="3"/>
  <c r="D11" i="3"/>
  <c r="C11" i="3"/>
  <c r="E6" i="3"/>
  <c r="D6" i="3"/>
  <c r="C6" i="3"/>
  <c r="Q5" i="3"/>
  <c r="A22" i="2"/>
  <c r="E11" i="2"/>
  <c r="F11" i="2" s="1"/>
  <c r="D11" i="2"/>
  <c r="C11" i="2"/>
  <c r="E6" i="2"/>
  <c r="D6" i="2"/>
  <c r="C6" i="2"/>
  <c r="Q5" i="2"/>
  <c r="E11" i="1"/>
  <c r="F11" i="1" s="1"/>
  <c r="E6" i="1"/>
  <c r="A22" i="1"/>
  <c r="D11" i="1"/>
  <c r="C11" i="1"/>
  <c r="Q5" i="1"/>
  <c r="F6" i="3" l="1"/>
  <c r="G6" i="3"/>
  <c r="G11" i="3" s="1"/>
  <c r="A23" i="3"/>
  <c r="A21" i="3"/>
  <c r="F11" i="3"/>
  <c r="F6" i="2"/>
  <c r="G6" i="2"/>
  <c r="G11" i="2" s="1"/>
  <c r="C6" i="1"/>
  <c r="D6" i="1"/>
  <c r="A21" i="2" l="1"/>
  <c r="A23" i="2"/>
  <c r="G6" i="1"/>
  <c r="F6" i="1"/>
  <c r="G11" i="1" l="1"/>
  <c r="A23" i="1"/>
  <c r="A21" i="1"/>
</calcChain>
</file>

<file path=xl/sharedStrings.xml><?xml version="1.0" encoding="utf-8"?>
<sst xmlns="http://schemas.openxmlformats.org/spreadsheetml/2006/main" count="99" uniqueCount="30">
  <si>
    <t>Leave Balance</t>
  </si>
  <si>
    <t>Year</t>
  </si>
  <si>
    <t>Month</t>
  </si>
  <si>
    <t>Day</t>
  </si>
  <si>
    <t>Total Length of Service</t>
  </si>
  <si>
    <t>Joining Date
M-D-Y</t>
  </si>
  <si>
    <t>Yesterday Date of Current Date
M-D-Y</t>
  </si>
  <si>
    <t>LEAVE ACCOUNT TITLE</t>
  </si>
  <si>
    <t xml:space="preserve">Total Leaves in one Year: </t>
  </si>
  <si>
    <t xml:space="preserve">Leave Type: </t>
  </si>
  <si>
    <t>No of Days</t>
  </si>
  <si>
    <t xml:space="preserve">Pay Type: </t>
  </si>
  <si>
    <t>Leave From
M-D-Y</t>
  </si>
  <si>
    <t>Leave To
M-D-Y</t>
  </si>
  <si>
    <t>Marriage Leave</t>
  </si>
  <si>
    <t>with out pay</t>
  </si>
  <si>
    <t>with half pay</t>
  </si>
  <si>
    <t>with full pay</t>
  </si>
  <si>
    <t>Previous Leave Days if Any:</t>
  </si>
  <si>
    <t>SERVICE BOOK</t>
  </si>
  <si>
    <t>Private Affair</t>
  </si>
  <si>
    <t xml:space="preserve">   Y - M - D       Leave Balance</t>
  </si>
  <si>
    <t>Earned leave</t>
  </si>
  <si>
    <t>Extra ordinary leave</t>
  </si>
  <si>
    <t>Study leave</t>
  </si>
  <si>
    <t>Medical leave</t>
  </si>
  <si>
    <t>Iddat leave</t>
  </si>
  <si>
    <t>Ummrah leave</t>
  </si>
  <si>
    <t>Hajj leave</t>
  </si>
  <si>
    <t>Created By: Rana Abdullah Sarwar
Junior Clerk: Govt. Girls High School Jalal Balaggan
Phone: 0302-6422655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</si>
</sst>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b/>
      <u/>
      <sz val="24"/>
      <color rgb="FFC0000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/>
    <xf numFmtId="14" fontId="7" fillId="2" borderId="3" xfId="0" applyNumberFormat="1" applyFont="1" applyFill="1" applyBorder="1" applyAlignment="1">
      <alignment horizontal="center" vertical="center"/>
    </xf>
    <xf numFmtId="0" fontId="1" fillId="4" borderId="4" xfId="0" applyFont="1" applyFill="1" applyBorder="1" applyAlignment="1" applyProtection="1">
      <alignment horizontal="center" vertical="center"/>
      <protection locked="0"/>
    </xf>
    <xf numFmtId="14" fontId="1" fillId="4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52"/>
    </xf>
    <xf numFmtId="0" fontId="4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6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CEEFD-B0CE-4BDD-9C00-96CB40B3912A}">
  <dimension ref="A1:Q23"/>
  <sheetViews>
    <sheetView tabSelected="1" topLeftCell="A17" workbookViewId="0">
      <selection activeCell="G8" sqref="G8"/>
    </sheetView>
  </sheetViews>
  <sheetFormatPr defaultRowHeight="15.75" x14ac:dyDescent="0.25"/>
  <cols>
    <col min="1" max="1" width="34.85546875" style="2" customWidth="1"/>
    <col min="2" max="2" width="32.85546875" style="2" customWidth="1"/>
    <col min="3" max="5" width="15.7109375" style="2" hidden="1" customWidth="1"/>
    <col min="6" max="6" width="27" style="2" customWidth="1"/>
    <col min="7" max="7" width="31" style="2" customWidth="1"/>
    <col min="8" max="13" width="9.140625" style="2"/>
    <col min="14" max="14" width="9.140625" style="2" hidden="1" customWidth="1"/>
    <col min="15" max="15" width="19.42578125" style="2" hidden="1" customWidth="1"/>
    <col min="16" max="16" width="16.140625" style="2" hidden="1" customWidth="1"/>
    <col min="17" max="16384" width="9.140625" style="2"/>
  </cols>
  <sheetData>
    <row r="1" spans="1:17" ht="51.75" customHeight="1" thickBot="1" x14ac:dyDescent="0.3">
      <c r="A1" s="20" t="s">
        <v>7</v>
      </c>
      <c r="B1" s="21"/>
      <c r="C1" s="21"/>
      <c r="D1" s="21"/>
      <c r="E1" s="21"/>
      <c r="F1" s="21"/>
      <c r="G1" s="21"/>
      <c r="H1" s="1"/>
      <c r="N1" s="2">
        <v>48</v>
      </c>
      <c r="O1" s="6" t="s">
        <v>22</v>
      </c>
      <c r="P1" s="2" t="s">
        <v>15</v>
      </c>
    </row>
    <row r="2" spans="1:17" ht="44.25" customHeight="1" thickBot="1" x14ac:dyDescent="0.3">
      <c r="C2" s="3"/>
      <c r="D2" s="3"/>
      <c r="E2" s="3"/>
      <c r="F2" s="12" t="s">
        <v>8</v>
      </c>
      <c r="G2" s="17">
        <v>12</v>
      </c>
      <c r="H2" s="3"/>
      <c r="N2" s="2">
        <v>12</v>
      </c>
      <c r="O2" s="6" t="s">
        <v>23</v>
      </c>
      <c r="P2" s="2" t="s">
        <v>16</v>
      </c>
    </row>
    <row r="3" spans="1:17" ht="44.25" customHeight="1" thickBot="1" x14ac:dyDescent="0.3">
      <c r="A3" s="3"/>
      <c r="B3" s="3"/>
      <c r="C3" s="3"/>
      <c r="D3" s="3"/>
      <c r="E3" s="3"/>
      <c r="F3" s="12" t="s">
        <v>18</v>
      </c>
      <c r="G3" s="17">
        <v>0</v>
      </c>
      <c r="H3" s="3"/>
      <c r="O3" s="6" t="s">
        <v>24</v>
      </c>
      <c r="P3" s="2" t="s">
        <v>17</v>
      </c>
    </row>
    <row r="4" spans="1:17" ht="16.5" thickBot="1" x14ac:dyDescent="0.3">
      <c r="A4" s="3"/>
      <c r="B4" s="3"/>
      <c r="C4" s="3"/>
      <c r="D4" s="3"/>
      <c r="E4" s="3"/>
      <c r="F4" s="3"/>
      <c r="G4" s="3"/>
      <c r="H4" s="3"/>
      <c r="O4" s="6" t="s">
        <v>25</v>
      </c>
    </row>
    <row r="5" spans="1:17" ht="55.5" customHeight="1" thickBot="1" x14ac:dyDescent="0.3">
      <c r="A5" s="11" t="s">
        <v>5</v>
      </c>
      <c r="B5" s="12" t="s">
        <v>6</v>
      </c>
      <c r="C5" s="12" t="s">
        <v>1</v>
      </c>
      <c r="D5" s="12" t="s">
        <v>2</v>
      </c>
      <c r="E5" s="12" t="s">
        <v>3</v>
      </c>
      <c r="F5" s="12" t="s">
        <v>4</v>
      </c>
      <c r="G5" s="13" t="s">
        <v>0</v>
      </c>
      <c r="O5" s="6" t="s">
        <v>20</v>
      </c>
      <c r="Q5" s="2" t="str">
        <f t="shared" ref="Q5" si="0">UPPER(H5)</f>
        <v/>
      </c>
    </row>
    <row r="6" spans="1:17" ht="39.75" customHeight="1" x14ac:dyDescent="0.25">
      <c r="A6" s="18">
        <v>43164</v>
      </c>
      <c r="B6" s="18">
        <v>44647</v>
      </c>
      <c r="C6" s="7">
        <f>DATEDIF(A6,B6,"Y")</f>
        <v>4</v>
      </c>
      <c r="D6" s="7">
        <f>DATEDIF(A6,B6,"YM")</f>
        <v>0</v>
      </c>
      <c r="E6" s="7">
        <f>DATEDIF(A6,B6,"MD")</f>
        <v>22</v>
      </c>
      <c r="F6" s="8" t="str">
        <f>C6&amp;"Y "&amp;D6&amp;"M "&amp;E6&amp;"D"</f>
        <v>4Y 0M 22D</v>
      </c>
      <c r="G6" s="9">
        <f>(G2*C6)+(G2/12*D6)+IF(G2&gt;=48,IF(E6&gt;=25,3,IF(E6&gt;=15,2,IF(E6&gt;=8,1,0))),0)+G3</f>
        <v>48</v>
      </c>
      <c r="O6" s="6" t="s">
        <v>26</v>
      </c>
    </row>
    <row r="7" spans="1:17" ht="16.5" thickBot="1" x14ac:dyDescent="0.3">
      <c r="O7" s="6" t="s">
        <v>27</v>
      </c>
    </row>
    <row r="8" spans="1:17" ht="37.5" customHeight="1" thickBot="1" x14ac:dyDescent="0.3">
      <c r="A8" s="11" t="s">
        <v>9</v>
      </c>
      <c r="B8" s="17" t="s">
        <v>25</v>
      </c>
      <c r="C8" s="3"/>
      <c r="D8" s="3"/>
      <c r="E8" s="3"/>
      <c r="F8" s="11" t="s">
        <v>11</v>
      </c>
      <c r="G8" s="17" t="s">
        <v>15</v>
      </c>
      <c r="O8" s="6" t="s">
        <v>28</v>
      </c>
    </row>
    <row r="9" spans="1:17" ht="20.25" customHeight="1" thickBot="1" x14ac:dyDescent="0.3">
      <c r="A9" s="5"/>
      <c r="B9" s="4"/>
      <c r="F9" s="5"/>
      <c r="G9" s="4"/>
      <c r="O9" s="6" t="s">
        <v>14</v>
      </c>
    </row>
    <row r="10" spans="1:17" ht="49.5" customHeight="1" thickBot="1" x14ac:dyDescent="0.35">
      <c r="A10" s="11" t="s">
        <v>12</v>
      </c>
      <c r="B10" s="14" t="s">
        <v>13</v>
      </c>
      <c r="C10" s="15"/>
      <c r="D10" s="15"/>
      <c r="E10" s="15"/>
      <c r="F10" s="16" t="s">
        <v>10</v>
      </c>
      <c r="G10" s="13" t="s">
        <v>0</v>
      </c>
    </row>
    <row r="11" spans="1:17" ht="39" customHeight="1" x14ac:dyDescent="0.25">
      <c r="A11" s="18">
        <v>44648</v>
      </c>
      <c r="B11" s="18">
        <v>44661</v>
      </c>
      <c r="C11" s="7">
        <f>DATEDIF(A11,B11,"Y")</f>
        <v>0</v>
      </c>
      <c r="D11" s="7">
        <f>DATEDIF(A11,B11,"YM")</f>
        <v>0</v>
      </c>
      <c r="E11" s="7">
        <f>DATEDIF(A11,B11,"D")+1</f>
        <v>14</v>
      </c>
      <c r="F11" s="8" t="str">
        <f>E11&amp;" Days"</f>
        <v>14 Days</v>
      </c>
      <c r="G11" s="10">
        <f>G6-E11</f>
        <v>34</v>
      </c>
    </row>
    <row r="13" spans="1:17" x14ac:dyDescent="0.25">
      <c r="A13" s="26" t="s">
        <v>29</v>
      </c>
      <c r="B13" s="27"/>
      <c r="C13" s="27"/>
      <c r="D13" s="27"/>
      <c r="E13" s="27"/>
      <c r="F13" s="27"/>
      <c r="G13" s="27"/>
    </row>
    <row r="14" spans="1:17" x14ac:dyDescent="0.25">
      <c r="A14" s="27"/>
      <c r="B14" s="27"/>
      <c r="C14" s="27"/>
      <c r="D14" s="27"/>
      <c r="E14" s="27"/>
      <c r="F14" s="27"/>
      <c r="G14" s="27"/>
    </row>
    <row r="15" spans="1:17" ht="30" customHeight="1" x14ac:dyDescent="0.25">
      <c r="A15" s="27"/>
      <c r="B15" s="27"/>
      <c r="C15" s="27"/>
      <c r="D15" s="27"/>
      <c r="E15" s="27"/>
      <c r="F15" s="27"/>
      <c r="G15" s="27"/>
    </row>
    <row r="19" spans="1:7" ht="61.5" x14ac:dyDescent="0.9">
      <c r="A19" s="24" t="s">
        <v>19</v>
      </c>
      <c r="B19" s="24"/>
      <c r="C19" s="24"/>
      <c r="D19" s="24"/>
      <c r="E19" s="24"/>
      <c r="F19" s="24"/>
      <c r="G19" s="24"/>
    </row>
    <row r="20" spans="1:7" x14ac:dyDescent="0.25">
      <c r="A20" s="23" t="s">
        <v>21</v>
      </c>
      <c r="B20" s="23"/>
      <c r="C20" s="23"/>
      <c r="D20" s="23"/>
      <c r="E20" s="23"/>
      <c r="F20" s="23"/>
      <c r="G20" s="23"/>
    </row>
    <row r="21" spans="1:7" x14ac:dyDescent="0.25">
      <c r="A21" s="22" t="str">
        <f>TEXT(A6,"DD-MMm-YYYY")&amp;" TO "&amp;TEXT(B6,"DD-MMm-YYYY")&amp;"          "&amp;C6&amp;" - "&amp;D6&amp;" - "&amp;E6&amp;"      = "&amp;G6&amp;" Days"</f>
        <v>05-Mar-2018 TO 27-Mar-2022          4 - 0 - 22      = 48 Days</v>
      </c>
      <c r="B21" s="22"/>
      <c r="C21" s="22"/>
      <c r="D21" s="22"/>
      <c r="E21" s="22"/>
      <c r="F21" s="22"/>
      <c r="G21" s="22"/>
    </row>
    <row r="22" spans="1:7" x14ac:dyDescent="0.25">
      <c r="A22" s="2" t="str">
        <f>""</f>
        <v/>
      </c>
    </row>
    <row r="23" spans="1:7" x14ac:dyDescent="0.25">
      <c r="A23" s="25" t="str">
        <f>"Applied "&amp;B8&amp;" w-e-f "&amp;TEXT(A11,"dd-mmm-yyyy")&amp;" To "&amp;TEXT(B11,"dd-mmm-yyyy")&amp;" ("&amp;E11&amp;")Days "&amp;G8&amp;". "&amp;G6&amp;" - "&amp;E11&amp;" =  "&amp;G6-E11&amp;" Days"</f>
        <v>Applied Medical leave w-e-f 28-Mar-2022 To 10-Apr-2022 (14)Days with out pay. 48 - 14 =  34 Days</v>
      </c>
      <c r="B23" s="25"/>
      <c r="C23" s="25"/>
      <c r="D23" s="25"/>
      <c r="E23" s="25"/>
      <c r="F23" s="25"/>
      <c r="G23" s="25"/>
    </row>
  </sheetData>
  <sheetProtection algorithmName="SHA-512" hashValue="/h9r3YJK+Jw9abtPXVQrcXYt4PapTX3aoMUIIrZMGZteWZD6VBqAOv80fzRJqROfQNE2Jz8IJjtecDYYX2qvQg==" saltValue="qyEEHplawIqde2XIgT6CLw==" spinCount="100000" sheet="1" objects="1" scenarios="1" selectLockedCells="1"/>
  <mergeCells count="6">
    <mergeCell ref="A1:G1"/>
    <mergeCell ref="A21:G21"/>
    <mergeCell ref="A20:G20"/>
    <mergeCell ref="A19:G19"/>
    <mergeCell ref="A23:G23"/>
    <mergeCell ref="A13:G15"/>
  </mergeCells>
  <dataValidations count="3">
    <dataValidation type="list" showInputMessage="1" showErrorMessage="1" sqref="G2" xr:uid="{3EC2FBEB-66FE-43F0-9D59-C027149AF470}">
      <formula1>$N$1:$N$2</formula1>
    </dataValidation>
    <dataValidation type="list" allowBlank="1" showInputMessage="1" showErrorMessage="1" sqref="G8:G9" xr:uid="{850B58C8-7539-4EEC-83CA-F434E305BFDA}">
      <formula1>$P$1:$P$3</formula1>
    </dataValidation>
    <dataValidation type="list" allowBlank="1" showInputMessage="1" showErrorMessage="1" sqref="B8:B9" xr:uid="{CE7C8CA1-6561-447E-AA4B-49747086A5CF}">
      <formula1>$O$1:$O$9</formula1>
    </dataValidation>
  </dataValidation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F9FC9-66EE-4F0A-A684-A042E89E0CFB}">
  <dimension ref="A1:Q23"/>
  <sheetViews>
    <sheetView topLeftCell="A13" workbookViewId="0">
      <selection activeCell="A11" sqref="A11"/>
    </sheetView>
  </sheetViews>
  <sheetFormatPr defaultRowHeight="15.75" x14ac:dyDescent="0.25"/>
  <cols>
    <col min="1" max="1" width="34.85546875" style="2" customWidth="1"/>
    <col min="2" max="2" width="32.85546875" style="2" customWidth="1"/>
    <col min="3" max="5" width="15.7109375" style="2" hidden="1" customWidth="1"/>
    <col min="6" max="6" width="27" style="2" customWidth="1"/>
    <col min="7" max="7" width="31" style="2" customWidth="1"/>
    <col min="8" max="13" width="9.140625" style="2"/>
    <col min="14" max="14" width="9.140625" style="2" hidden="1" customWidth="1"/>
    <col min="15" max="15" width="19.42578125" style="2" hidden="1" customWidth="1"/>
    <col min="16" max="16" width="16.140625" style="2" hidden="1" customWidth="1"/>
    <col min="17" max="16384" width="9.140625" style="2"/>
  </cols>
  <sheetData>
    <row r="1" spans="1:17" ht="51.75" customHeight="1" thickBot="1" x14ac:dyDescent="0.3">
      <c r="A1" s="20" t="s">
        <v>7</v>
      </c>
      <c r="B1" s="21"/>
      <c r="C1" s="21"/>
      <c r="D1" s="21"/>
      <c r="E1" s="21"/>
      <c r="F1" s="21"/>
      <c r="G1" s="21"/>
      <c r="H1" s="1"/>
      <c r="N1" s="2">
        <v>48</v>
      </c>
      <c r="O1" s="6" t="s">
        <v>22</v>
      </c>
      <c r="P1" s="2" t="s">
        <v>15</v>
      </c>
    </row>
    <row r="2" spans="1:17" ht="44.25" customHeight="1" thickBot="1" x14ac:dyDescent="0.3">
      <c r="C2" s="19"/>
      <c r="D2" s="19"/>
      <c r="E2" s="19"/>
      <c r="F2" s="12" t="s">
        <v>8</v>
      </c>
      <c r="G2" s="17">
        <v>12</v>
      </c>
      <c r="H2" s="19"/>
      <c r="N2" s="2">
        <v>12</v>
      </c>
      <c r="O2" s="6" t="s">
        <v>23</v>
      </c>
      <c r="P2" s="2" t="s">
        <v>16</v>
      </c>
    </row>
    <row r="3" spans="1:17" ht="44.25" customHeight="1" thickBot="1" x14ac:dyDescent="0.3">
      <c r="A3" s="19"/>
      <c r="B3" s="19"/>
      <c r="C3" s="19"/>
      <c r="D3" s="19"/>
      <c r="E3" s="19"/>
      <c r="F3" s="12" t="s">
        <v>18</v>
      </c>
      <c r="G3" s="17">
        <v>34</v>
      </c>
      <c r="H3" s="19"/>
      <c r="O3" s="6" t="s">
        <v>24</v>
      </c>
      <c r="P3" s="2" t="s">
        <v>17</v>
      </c>
    </row>
    <row r="4" spans="1:17" ht="16.5" thickBot="1" x14ac:dyDescent="0.3">
      <c r="A4" s="19"/>
      <c r="B4" s="19"/>
      <c r="C4" s="19"/>
      <c r="D4" s="19"/>
      <c r="E4" s="19"/>
      <c r="F4" s="19"/>
      <c r="G4" s="19"/>
      <c r="H4" s="19"/>
      <c r="O4" s="6" t="s">
        <v>25</v>
      </c>
    </row>
    <row r="5" spans="1:17" ht="55.5" customHeight="1" thickBot="1" x14ac:dyDescent="0.3">
      <c r="A5" s="11" t="s">
        <v>5</v>
      </c>
      <c r="B5" s="12" t="s">
        <v>6</v>
      </c>
      <c r="C5" s="12" t="s">
        <v>1</v>
      </c>
      <c r="D5" s="12" t="s">
        <v>2</v>
      </c>
      <c r="E5" s="12" t="s">
        <v>3</v>
      </c>
      <c r="F5" s="12" t="s">
        <v>4</v>
      </c>
      <c r="G5" s="13" t="s">
        <v>0</v>
      </c>
      <c r="O5" s="6" t="s">
        <v>20</v>
      </c>
      <c r="Q5" s="2" t="str">
        <f t="shared" ref="Q5" si="0">UPPER(H5)</f>
        <v/>
      </c>
    </row>
    <row r="6" spans="1:17" ht="39.75" customHeight="1" x14ac:dyDescent="0.25">
      <c r="A6" s="18">
        <v>44648</v>
      </c>
      <c r="B6" s="18">
        <v>44662</v>
      </c>
      <c r="C6" s="7">
        <f>DATEDIF(A6,B6,"Y")</f>
        <v>0</v>
      </c>
      <c r="D6" s="7">
        <f>DATEDIF(A6,B6,"YM")</f>
        <v>0</v>
      </c>
      <c r="E6" s="7">
        <f>DATEDIF(A6,B6,"MD")</f>
        <v>14</v>
      </c>
      <c r="F6" s="8" t="str">
        <f>C6&amp;"Y "&amp;D6&amp;"M "&amp;E6&amp;"D"</f>
        <v>0Y 0M 14D</v>
      </c>
      <c r="G6" s="9">
        <f>(G2*C6)+(G2/12*D6)+IF(G2&gt;=48,IF(E6&gt;=25,3,IF(E6&gt;=15,2,IF(E6&gt;=8,1,0))),0)+G3</f>
        <v>34</v>
      </c>
      <c r="O6" s="6" t="s">
        <v>26</v>
      </c>
    </row>
    <row r="7" spans="1:17" ht="16.5" thickBot="1" x14ac:dyDescent="0.3">
      <c r="O7" s="6" t="s">
        <v>27</v>
      </c>
    </row>
    <row r="8" spans="1:17" ht="37.5" customHeight="1" thickBot="1" x14ac:dyDescent="0.3">
      <c r="A8" s="11" t="s">
        <v>9</v>
      </c>
      <c r="B8" s="17" t="s">
        <v>25</v>
      </c>
      <c r="C8" s="19"/>
      <c r="D8" s="19"/>
      <c r="E8" s="19"/>
      <c r="F8" s="11" t="s">
        <v>11</v>
      </c>
      <c r="G8" s="17" t="s">
        <v>15</v>
      </c>
      <c r="O8" s="6" t="s">
        <v>28</v>
      </c>
    </row>
    <row r="9" spans="1:17" ht="20.25" customHeight="1" thickBot="1" x14ac:dyDescent="0.3">
      <c r="A9" s="5"/>
      <c r="B9" s="4"/>
      <c r="F9" s="5"/>
      <c r="G9" s="4"/>
      <c r="O9" s="6" t="s">
        <v>14</v>
      </c>
    </row>
    <row r="10" spans="1:17" ht="49.5" customHeight="1" thickBot="1" x14ac:dyDescent="0.35">
      <c r="A10" s="11" t="s">
        <v>12</v>
      </c>
      <c r="B10" s="14" t="s">
        <v>13</v>
      </c>
      <c r="C10" s="15"/>
      <c r="D10" s="15"/>
      <c r="E10" s="15"/>
      <c r="F10" s="16" t="s">
        <v>10</v>
      </c>
      <c r="G10" s="13" t="s">
        <v>0</v>
      </c>
    </row>
    <row r="11" spans="1:17" ht="39" customHeight="1" x14ac:dyDescent="0.25">
      <c r="A11" s="18">
        <v>44663</v>
      </c>
      <c r="B11" s="18">
        <v>44677</v>
      </c>
      <c r="C11" s="7">
        <f>DATEDIF(A11,B11,"Y")</f>
        <v>0</v>
      </c>
      <c r="D11" s="7">
        <f>DATEDIF(A11,B11,"YM")</f>
        <v>0</v>
      </c>
      <c r="E11" s="7">
        <f>DATEDIF(A11,B11,"D")+1</f>
        <v>15</v>
      </c>
      <c r="F11" s="8" t="str">
        <f>E11&amp;" Days"</f>
        <v>15 Days</v>
      </c>
      <c r="G11" s="10">
        <f>G6-E11</f>
        <v>19</v>
      </c>
    </row>
    <row r="13" spans="1:17" x14ac:dyDescent="0.25">
      <c r="A13" s="26" t="s">
        <v>29</v>
      </c>
      <c r="B13" s="27"/>
      <c r="C13" s="27"/>
      <c r="D13" s="27"/>
      <c r="E13" s="27"/>
      <c r="F13" s="27"/>
      <c r="G13" s="27"/>
    </row>
    <row r="14" spans="1:17" x14ac:dyDescent="0.25">
      <c r="A14" s="27"/>
      <c r="B14" s="27"/>
      <c r="C14" s="27"/>
      <c r="D14" s="27"/>
      <c r="E14" s="27"/>
      <c r="F14" s="27"/>
      <c r="G14" s="27"/>
    </row>
    <row r="15" spans="1:17" ht="30" customHeight="1" x14ac:dyDescent="0.25">
      <c r="A15" s="27"/>
      <c r="B15" s="27"/>
      <c r="C15" s="27"/>
      <c r="D15" s="27"/>
      <c r="E15" s="27"/>
      <c r="F15" s="27"/>
      <c r="G15" s="27"/>
    </row>
    <row r="19" spans="1:7" ht="61.5" x14ac:dyDescent="0.9">
      <c r="A19" s="24" t="s">
        <v>19</v>
      </c>
      <c r="B19" s="24"/>
      <c r="C19" s="24"/>
      <c r="D19" s="24"/>
      <c r="E19" s="24"/>
      <c r="F19" s="24"/>
      <c r="G19" s="24"/>
    </row>
    <row r="20" spans="1:7" x14ac:dyDescent="0.25">
      <c r="A20" s="23" t="s">
        <v>21</v>
      </c>
      <c r="B20" s="23"/>
      <c r="C20" s="23"/>
      <c r="D20" s="23"/>
      <c r="E20" s="23"/>
      <c r="F20" s="23"/>
      <c r="G20" s="23"/>
    </row>
    <row r="21" spans="1:7" x14ac:dyDescent="0.25">
      <c r="A21" s="22" t="str">
        <f>TEXT(A6,"DD-MMm-YYYY")&amp;" TO "&amp;TEXT(B6,"DD-MMm-YYYY")&amp;"          "&amp;C6&amp;" - "&amp;D6&amp;" - "&amp;E6&amp;"      = "&amp;G6&amp;" Days"</f>
        <v>28-Mar-2022 TO 11-Apr-2022          0 - 0 - 14      = 34 Days</v>
      </c>
      <c r="B21" s="22"/>
      <c r="C21" s="22"/>
      <c r="D21" s="22"/>
      <c r="E21" s="22"/>
      <c r="F21" s="22"/>
      <c r="G21" s="22"/>
    </row>
    <row r="22" spans="1:7" x14ac:dyDescent="0.25">
      <c r="A22" s="2" t="str">
        <f>""</f>
        <v/>
      </c>
    </row>
    <row r="23" spans="1:7" x14ac:dyDescent="0.25">
      <c r="A23" s="25" t="str">
        <f>"Applied "&amp;B8&amp;" w-e-f "&amp;TEXT(A11,"dd-mmm-yyyy")&amp;" To "&amp;TEXT(B11,"dd-mmm-yyyy")&amp;" ("&amp;E11&amp;")Days "&amp;G8&amp;". "&amp;G6&amp;" - "&amp;E11&amp;" =  "&amp;G6-E11&amp;" Days"</f>
        <v>Applied Medical leave w-e-f 12-Apr-2022 To 26-Apr-2022 (15)Days with out pay. 34 - 15 =  19 Days</v>
      </c>
      <c r="B23" s="25"/>
      <c r="C23" s="25"/>
      <c r="D23" s="25"/>
      <c r="E23" s="25"/>
      <c r="F23" s="25"/>
      <c r="G23" s="25"/>
    </row>
  </sheetData>
  <sheetProtection algorithmName="SHA-512" hashValue="/h9r3YJK+Jw9abtPXVQrcXYt4PapTX3aoMUIIrZMGZteWZD6VBqAOv80fzRJqROfQNE2Jz8IJjtecDYYX2qvQg==" saltValue="qyEEHplawIqde2XIgT6CLw==" spinCount="100000" sheet="1" objects="1" scenarios="1" selectLockedCells="1"/>
  <mergeCells count="6">
    <mergeCell ref="A1:G1"/>
    <mergeCell ref="A13:G15"/>
    <mergeCell ref="A19:G19"/>
    <mergeCell ref="A20:G20"/>
    <mergeCell ref="A21:G21"/>
    <mergeCell ref="A23:G23"/>
  </mergeCells>
  <dataValidations count="3">
    <dataValidation type="list" allowBlank="1" showInputMessage="1" showErrorMessage="1" sqref="B8:B9" xr:uid="{D63BC7E8-7036-4B14-B89A-CBAAAFC60F4A}">
      <formula1>$O$1:$O$9</formula1>
    </dataValidation>
    <dataValidation type="list" allowBlank="1" showInputMessage="1" showErrorMessage="1" sqref="G8:G9" xr:uid="{BF3484AB-68CB-44B7-9F09-BEA5A3AE5D1B}">
      <formula1>$P$1:$P$3</formula1>
    </dataValidation>
    <dataValidation type="list" showInputMessage="1" showErrorMessage="1" sqref="G2" xr:uid="{1B36E54D-E3D3-411C-8031-D08DF2233D5F}">
      <formula1>$N$1:$N$2</formula1>
    </dataValidation>
  </dataValidation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366A0-3E53-404F-9A19-CF17AA104724}">
  <dimension ref="A1:Q23"/>
  <sheetViews>
    <sheetView topLeftCell="A13" workbookViewId="0">
      <selection activeCell="B8" sqref="B8"/>
    </sheetView>
  </sheetViews>
  <sheetFormatPr defaultRowHeight="15.75" x14ac:dyDescent="0.25"/>
  <cols>
    <col min="1" max="1" width="34.85546875" style="2" customWidth="1"/>
    <col min="2" max="2" width="32.85546875" style="2" customWidth="1"/>
    <col min="3" max="5" width="15.7109375" style="2" hidden="1" customWidth="1"/>
    <col min="6" max="6" width="27" style="2" customWidth="1"/>
    <col min="7" max="7" width="31" style="2" customWidth="1"/>
    <col min="8" max="13" width="9.140625" style="2"/>
    <col min="14" max="14" width="9.140625" style="2" hidden="1" customWidth="1"/>
    <col min="15" max="15" width="19.42578125" style="2" hidden="1" customWidth="1"/>
    <col min="16" max="16" width="16.140625" style="2" hidden="1" customWidth="1"/>
    <col min="17" max="16384" width="9.140625" style="2"/>
  </cols>
  <sheetData>
    <row r="1" spans="1:17" ht="51.75" customHeight="1" thickBot="1" x14ac:dyDescent="0.3">
      <c r="A1" s="20" t="s">
        <v>7</v>
      </c>
      <c r="B1" s="21"/>
      <c r="C1" s="21"/>
      <c r="D1" s="21"/>
      <c r="E1" s="21"/>
      <c r="F1" s="21"/>
      <c r="G1" s="21"/>
      <c r="H1" s="1"/>
      <c r="N1" s="2">
        <v>48</v>
      </c>
      <c r="O1" s="6" t="s">
        <v>22</v>
      </c>
      <c r="P1" s="2" t="s">
        <v>15</v>
      </c>
    </row>
    <row r="2" spans="1:17" ht="44.25" customHeight="1" thickBot="1" x14ac:dyDescent="0.3">
      <c r="C2" s="19"/>
      <c r="D2" s="19"/>
      <c r="E2" s="19"/>
      <c r="F2" s="12" t="s">
        <v>8</v>
      </c>
      <c r="G2" s="17">
        <v>12</v>
      </c>
      <c r="H2" s="19"/>
      <c r="N2" s="2">
        <v>12</v>
      </c>
      <c r="O2" s="6" t="s">
        <v>23</v>
      </c>
      <c r="P2" s="2" t="s">
        <v>16</v>
      </c>
    </row>
    <row r="3" spans="1:17" ht="44.25" customHeight="1" thickBot="1" x14ac:dyDescent="0.3">
      <c r="A3" s="19"/>
      <c r="B3" s="19"/>
      <c r="C3" s="19"/>
      <c r="D3" s="19"/>
      <c r="E3" s="19"/>
      <c r="F3" s="12" t="s">
        <v>18</v>
      </c>
      <c r="G3" s="17">
        <v>19</v>
      </c>
      <c r="H3" s="19"/>
      <c r="O3" s="6" t="s">
        <v>24</v>
      </c>
      <c r="P3" s="2" t="s">
        <v>17</v>
      </c>
    </row>
    <row r="4" spans="1:17" ht="16.5" thickBot="1" x14ac:dyDescent="0.3">
      <c r="A4" s="19"/>
      <c r="B4" s="19"/>
      <c r="C4" s="19"/>
      <c r="D4" s="19"/>
      <c r="E4" s="19"/>
      <c r="F4" s="19"/>
      <c r="G4" s="19"/>
      <c r="H4" s="19"/>
      <c r="O4" s="6" t="s">
        <v>25</v>
      </c>
    </row>
    <row r="5" spans="1:17" ht="55.5" customHeight="1" thickBot="1" x14ac:dyDescent="0.3">
      <c r="A5" s="11" t="s">
        <v>5</v>
      </c>
      <c r="B5" s="12" t="s">
        <v>6</v>
      </c>
      <c r="C5" s="12" t="s">
        <v>1</v>
      </c>
      <c r="D5" s="12" t="s">
        <v>2</v>
      </c>
      <c r="E5" s="12" t="s">
        <v>3</v>
      </c>
      <c r="F5" s="12" t="s">
        <v>4</v>
      </c>
      <c r="G5" s="13" t="s">
        <v>0</v>
      </c>
      <c r="O5" s="6" t="s">
        <v>20</v>
      </c>
      <c r="Q5" s="2" t="str">
        <f t="shared" ref="Q5" si="0">UPPER(H5)</f>
        <v/>
      </c>
    </row>
    <row r="6" spans="1:17" ht="39.75" customHeight="1" x14ac:dyDescent="0.25">
      <c r="A6" s="18">
        <v>44663</v>
      </c>
      <c r="B6" s="18">
        <v>44971</v>
      </c>
      <c r="C6" s="7">
        <f>DATEDIF(A6,B6,"Y")</f>
        <v>0</v>
      </c>
      <c r="D6" s="7">
        <f>DATEDIF(A6,B6,"YM")</f>
        <v>10</v>
      </c>
      <c r="E6" s="7">
        <f>DATEDIF(A6,B6,"MD")</f>
        <v>2</v>
      </c>
      <c r="F6" s="8" t="str">
        <f>C6&amp;"Y "&amp;D6&amp;"M "&amp;E6&amp;"D"</f>
        <v>0Y 10M 2D</v>
      </c>
      <c r="G6" s="9">
        <f>(G2*C6)+(G2/12*D6)+IF(G2&gt;=48,IF(E6&gt;=25,3,IF(E6&gt;=15,2,IF(E6&gt;=8,1,0))),0)+G3</f>
        <v>29</v>
      </c>
      <c r="O6" s="6" t="s">
        <v>26</v>
      </c>
    </row>
    <row r="7" spans="1:17" ht="16.5" thickBot="1" x14ac:dyDescent="0.3">
      <c r="O7" s="6" t="s">
        <v>27</v>
      </c>
    </row>
    <row r="8" spans="1:17" ht="37.5" customHeight="1" thickBot="1" x14ac:dyDescent="0.3">
      <c r="A8" s="11" t="s">
        <v>9</v>
      </c>
      <c r="B8" s="17" t="s">
        <v>25</v>
      </c>
      <c r="C8" s="19"/>
      <c r="D8" s="19"/>
      <c r="E8" s="19"/>
      <c r="F8" s="11" t="s">
        <v>11</v>
      </c>
      <c r="G8" s="17" t="s">
        <v>17</v>
      </c>
      <c r="O8" s="6" t="s">
        <v>28</v>
      </c>
    </row>
    <row r="9" spans="1:17" ht="20.25" customHeight="1" thickBot="1" x14ac:dyDescent="0.3">
      <c r="A9" s="5"/>
      <c r="B9" s="4"/>
      <c r="F9" s="5"/>
      <c r="G9" s="4"/>
      <c r="O9" s="6" t="s">
        <v>14</v>
      </c>
    </row>
    <row r="10" spans="1:17" ht="49.5" customHeight="1" thickBot="1" x14ac:dyDescent="0.35">
      <c r="A10" s="11" t="s">
        <v>12</v>
      </c>
      <c r="B10" s="14" t="s">
        <v>13</v>
      </c>
      <c r="C10" s="15"/>
      <c r="D10" s="15"/>
      <c r="E10" s="15"/>
      <c r="F10" s="16" t="s">
        <v>10</v>
      </c>
      <c r="G10" s="13" t="s">
        <v>0</v>
      </c>
    </row>
    <row r="11" spans="1:17" ht="39" customHeight="1" x14ac:dyDescent="0.25">
      <c r="A11" s="18">
        <v>44607</v>
      </c>
      <c r="B11" s="18">
        <v>44696</v>
      </c>
      <c r="C11" s="7">
        <f>DATEDIF(A11,B11,"Y")</f>
        <v>0</v>
      </c>
      <c r="D11" s="7">
        <f>DATEDIF(A11,B11,"YM")</f>
        <v>3</v>
      </c>
      <c r="E11" s="7">
        <f>DATEDIF(A11,B11,"D")+1</f>
        <v>90</v>
      </c>
      <c r="F11" s="8" t="str">
        <f>E11&amp;" Days"</f>
        <v>90 Days</v>
      </c>
      <c r="G11" s="10">
        <f>G6-E11</f>
        <v>-61</v>
      </c>
    </row>
    <row r="13" spans="1:17" x14ac:dyDescent="0.25">
      <c r="A13" s="26" t="s">
        <v>29</v>
      </c>
      <c r="B13" s="27"/>
      <c r="C13" s="27"/>
      <c r="D13" s="27"/>
      <c r="E13" s="27"/>
      <c r="F13" s="27"/>
      <c r="G13" s="27"/>
    </row>
    <row r="14" spans="1:17" x14ac:dyDescent="0.25">
      <c r="A14" s="27"/>
      <c r="B14" s="27"/>
      <c r="C14" s="27"/>
      <c r="D14" s="27"/>
      <c r="E14" s="27"/>
      <c r="F14" s="27"/>
      <c r="G14" s="27"/>
    </row>
    <row r="15" spans="1:17" ht="30" customHeight="1" x14ac:dyDescent="0.25">
      <c r="A15" s="27"/>
      <c r="B15" s="27"/>
      <c r="C15" s="27"/>
      <c r="D15" s="27"/>
      <c r="E15" s="27"/>
      <c r="F15" s="27"/>
      <c r="G15" s="27"/>
    </row>
    <row r="19" spans="1:7" ht="61.5" x14ac:dyDescent="0.9">
      <c r="A19" s="24" t="s">
        <v>19</v>
      </c>
      <c r="B19" s="24"/>
      <c r="C19" s="24"/>
      <c r="D19" s="24"/>
      <c r="E19" s="24"/>
      <c r="F19" s="24"/>
      <c r="G19" s="24"/>
    </row>
    <row r="20" spans="1:7" x14ac:dyDescent="0.25">
      <c r="A20" s="23" t="s">
        <v>21</v>
      </c>
      <c r="B20" s="23"/>
      <c r="C20" s="23"/>
      <c r="D20" s="23"/>
      <c r="E20" s="23"/>
      <c r="F20" s="23"/>
      <c r="G20" s="23"/>
    </row>
    <row r="21" spans="1:7" x14ac:dyDescent="0.25">
      <c r="A21" s="22" t="str">
        <f>TEXT(A6,"DD-MMm-YYYY")&amp;" TO "&amp;TEXT(B6,"DD-MMm-YYYY")&amp;"          "&amp;C6&amp;" - "&amp;D6&amp;" - "&amp;E6&amp;"      = "&amp;G6&amp;" Days"</f>
        <v>12-Apr-2022 TO 14-Feb-2023          0 - 10 - 2      = 29 Days</v>
      </c>
      <c r="B21" s="22"/>
      <c r="C21" s="22"/>
      <c r="D21" s="22"/>
      <c r="E21" s="22"/>
      <c r="F21" s="22"/>
      <c r="G21" s="22"/>
    </row>
    <row r="22" spans="1:7" x14ac:dyDescent="0.25">
      <c r="A22" s="2" t="str">
        <f>""</f>
        <v/>
      </c>
    </row>
    <row r="23" spans="1:7" x14ac:dyDescent="0.25">
      <c r="A23" s="25" t="str">
        <f>"Applied "&amp;B8&amp;" w-e-f "&amp;TEXT(A11,"dd-mmm-yyyy")&amp;" To "&amp;TEXT(B11,"dd-mmm-yyyy")&amp;" ("&amp;E11&amp;")Days "&amp;G8&amp;". "&amp;G6&amp;" - "&amp;E11&amp;" =  "&amp;G6-E11&amp;" Days"</f>
        <v>Applied Medical leave w-e-f 15-Feb-2022 To 15-May-2022 (90)Days with full pay. 29 - 90 =  -61 Days</v>
      </c>
      <c r="B23" s="25"/>
      <c r="C23" s="25"/>
      <c r="D23" s="25"/>
      <c r="E23" s="25"/>
      <c r="F23" s="25"/>
      <c r="G23" s="25"/>
    </row>
  </sheetData>
  <sheetProtection algorithmName="SHA-512" hashValue="/h9r3YJK+Jw9abtPXVQrcXYt4PapTX3aoMUIIrZMGZteWZD6VBqAOv80fzRJqROfQNE2Jz8IJjtecDYYX2qvQg==" saltValue="qyEEHplawIqde2XIgT6CLw==" spinCount="100000" sheet="1" objects="1" scenarios="1" selectLockedCells="1"/>
  <mergeCells count="6">
    <mergeCell ref="A1:G1"/>
    <mergeCell ref="A13:G15"/>
    <mergeCell ref="A19:G19"/>
    <mergeCell ref="A20:G20"/>
    <mergeCell ref="A21:G21"/>
    <mergeCell ref="A23:G23"/>
  </mergeCells>
  <dataValidations count="3">
    <dataValidation type="list" showInputMessage="1" showErrorMessage="1" sqref="G2" xr:uid="{2C38A00D-3580-4336-B8A2-E3656879A6AC}">
      <formula1>$N$1:$N$2</formula1>
    </dataValidation>
    <dataValidation type="list" allowBlank="1" showInputMessage="1" showErrorMessage="1" sqref="G8:G9" xr:uid="{ED3709DE-6225-4CF4-9971-11ED00A03DA2}">
      <formula1>$P$1:$P$3</formula1>
    </dataValidation>
    <dataValidation type="list" allowBlank="1" showInputMessage="1" showErrorMessage="1" sqref="B8:B9" xr:uid="{B1C4A240-5988-4B22-A108-D5C3AA9ED57D}">
      <formula1>$O$1:$O$9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New Account Title</vt:lpstr>
      <vt:lpstr>New Account Title (2)</vt:lpstr>
      <vt:lpstr>New Account Title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Rana Abdullah</dc:creator>
  <cp:lastModifiedBy>GGHS JALAL BALAGGAN</cp:lastModifiedBy>
  <cp:lastPrinted>2022-06-19T13:23:19Z</cp:lastPrinted>
  <dcterms:created xsi:type="dcterms:W3CDTF">2022-06-19T10:35:20Z</dcterms:created>
  <dcterms:modified xsi:type="dcterms:W3CDTF">2023-02-13T05:59:34Z</dcterms:modified>
</cp:coreProperties>
</file>