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Rana Abdullah\Downloads\"/>
    </mc:Choice>
  </mc:AlternateContent>
  <xr:revisionPtr revIDLastSave="0" documentId="13_ncr:1_{33038F75-82B5-4647-9ECD-2E7E7044814F}" xr6:coauthVersionLast="47" xr6:coauthVersionMax="47" xr10:uidLastSave="{00000000-0000-0000-0000-000000000000}"/>
  <bookViews>
    <workbookView xWindow="-108" yWindow="-108" windowWidth="23256" windowHeight="12576" xr2:uid="{00000000-000D-0000-FFFF-FFFF00000000}"/>
  </bookViews>
  <sheets>
    <sheet name="MAIN" sheetId="1" r:id="rId1"/>
    <sheet name="July 2026" sheetId="2" r:id="rId2"/>
    <sheet name="August 2026" sheetId="3" r:id="rId3"/>
    <sheet name="September 2026" sheetId="4" r:id="rId4"/>
    <sheet name="October 2026" sheetId="5" r:id="rId5"/>
    <sheet name="November 2026" sheetId="6" r:id="rId6"/>
    <sheet name="December 2026" sheetId="7" r:id="rId7"/>
    <sheet name="January 2027" sheetId="8" r:id="rId8"/>
    <sheet name="Febraury 2027" sheetId="9" r:id="rId9"/>
    <sheet name="LEAVE ENCASHMENT" sheetId="10" r:id="rId10"/>
    <sheet name="EXCESS AND SURRENDER" sheetId="11" r:id="rId11"/>
    <sheet name="March 2027" sheetId="12" r:id="rId12"/>
    <sheet name="April 2027" sheetId="13" r:id="rId13"/>
    <sheet name="May 2027" sheetId="14" r:id="rId14"/>
    <sheet name="June 202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9" roundtripDataChecksum="A9s22vwbCyh7/tWlWXxW7VOZ+YzuhISqaiZIZf9NUTs="/>
    </ext>
  </extLst>
</workbook>
</file>

<file path=xl/calcChain.xml><?xml version="1.0" encoding="utf-8"?>
<calcChain xmlns="http://schemas.openxmlformats.org/spreadsheetml/2006/main">
  <c r="G3" i="11" l="1"/>
  <c r="B11" i="7"/>
  <c r="B12" i="7"/>
  <c r="B13" i="7"/>
  <c r="B14" i="7"/>
  <c r="B16" i="7"/>
  <c r="B17" i="7"/>
  <c r="B18" i="7"/>
  <c r="B19" i="7"/>
  <c r="D15" i="15"/>
  <c r="A41" i="15"/>
  <c r="B41" i="15"/>
  <c r="F41" i="15"/>
  <c r="A42" i="15"/>
  <c r="B42" i="15"/>
  <c r="F42" i="15"/>
  <c r="A43" i="15"/>
  <c r="B43" i="15"/>
  <c r="F43" i="15"/>
  <c r="A44" i="15"/>
  <c r="B44" i="15"/>
  <c r="F44" i="15"/>
  <c r="A45" i="15"/>
  <c r="B45" i="15"/>
  <c r="F45" i="15"/>
  <c r="A46" i="15"/>
  <c r="B46" i="15"/>
  <c r="F46" i="15"/>
  <c r="A17" i="15"/>
  <c r="B17" i="15"/>
  <c r="F17" i="15"/>
  <c r="A18" i="15"/>
  <c r="B18" i="15"/>
  <c r="F18" i="15"/>
  <c r="A19" i="15"/>
  <c r="B19" i="15"/>
  <c r="F19" i="15"/>
  <c r="A13" i="15"/>
  <c r="B13" i="15"/>
  <c r="F13" i="15"/>
  <c r="A14" i="15"/>
  <c r="B14" i="15"/>
  <c r="F14" i="15"/>
  <c r="A41" i="14"/>
  <c r="B41" i="14"/>
  <c r="F41" i="14"/>
  <c r="A42" i="14"/>
  <c r="B42" i="14"/>
  <c r="F42" i="14"/>
  <c r="A43" i="14"/>
  <c r="B43" i="14"/>
  <c r="F43" i="14"/>
  <c r="A44" i="14"/>
  <c r="B44" i="14"/>
  <c r="F44" i="14"/>
  <c r="A45" i="14"/>
  <c r="B45" i="14"/>
  <c r="F45" i="14"/>
  <c r="A46" i="14"/>
  <c r="B46" i="14"/>
  <c r="F46" i="14"/>
  <c r="D15" i="14"/>
  <c r="A17" i="14"/>
  <c r="B17" i="14"/>
  <c r="F17" i="14"/>
  <c r="A18" i="14"/>
  <c r="B18" i="14"/>
  <c r="F18" i="14"/>
  <c r="A19" i="14"/>
  <c r="B19" i="14"/>
  <c r="F19" i="14"/>
  <c r="A13" i="14"/>
  <c r="B13" i="14"/>
  <c r="F13" i="14"/>
  <c r="A14" i="14"/>
  <c r="B14" i="14"/>
  <c r="F14" i="14"/>
  <c r="A41" i="13"/>
  <c r="B41" i="13"/>
  <c r="F41" i="13"/>
  <c r="A42" i="13"/>
  <c r="B42" i="13"/>
  <c r="F42" i="13"/>
  <c r="A43" i="13"/>
  <c r="B43" i="13"/>
  <c r="F43" i="13"/>
  <c r="A44" i="13"/>
  <c r="B44" i="13"/>
  <c r="F44" i="13"/>
  <c r="A45" i="13"/>
  <c r="B45" i="13"/>
  <c r="F45" i="13"/>
  <c r="A46" i="13"/>
  <c r="B46" i="13"/>
  <c r="F46" i="13"/>
  <c r="D15" i="13"/>
  <c r="A17" i="13"/>
  <c r="B17" i="13"/>
  <c r="F17" i="13"/>
  <c r="A18" i="13"/>
  <c r="B18" i="13"/>
  <c r="F18" i="13"/>
  <c r="A19" i="13"/>
  <c r="B19" i="13"/>
  <c r="F19" i="13"/>
  <c r="A13" i="13"/>
  <c r="B13" i="13"/>
  <c r="F13" i="13"/>
  <c r="A14" i="13"/>
  <c r="B14" i="13"/>
  <c r="F14" i="13"/>
  <c r="A41" i="12"/>
  <c r="B41" i="12"/>
  <c r="F41" i="12"/>
  <c r="A42" i="12"/>
  <c r="B42" i="12"/>
  <c r="F42" i="12"/>
  <c r="A43" i="12"/>
  <c r="B43" i="12"/>
  <c r="F43" i="12"/>
  <c r="A44" i="12"/>
  <c r="B44" i="12"/>
  <c r="F44" i="12"/>
  <c r="A45" i="12"/>
  <c r="B45" i="12"/>
  <c r="F45" i="12"/>
  <c r="A46" i="12"/>
  <c r="B46" i="12"/>
  <c r="F46" i="12"/>
  <c r="A47" i="12"/>
  <c r="B47" i="12"/>
  <c r="F47" i="12"/>
  <c r="D15" i="12"/>
  <c r="E16" i="11"/>
  <c r="F16" i="11"/>
  <c r="C16" i="11"/>
  <c r="D16" i="11"/>
  <c r="A17" i="12"/>
  <c r="B17" i="12"/>
  <c r="F17" i="12"/>
  <c r="A18" i="12"/>
  <c r="B18" i="12"/>
  <c r="F18" i="12"/>
  <c r="A19" i="12"/>
  <c r="B19" i="12"/>
  <c r="F19" i="12"/>
  <c r="A13" i="12"/>
  <c r="B13" i="12"/>
  <c r="F13" i="12"/>
  <c r="A14" i="12"/>
  <c r="B14" i="12"/>
  <c r="F14" i="12"/>
  <c r="A42" i="11"/>
  <c r="B42" i="11"/>
  <c r="G42" i="11" s="1"/>
  <c r="H42" i="11"/>
  <c r="A43" i="11"/>
  <c r="B43" i="11"/>
  <c r="G43" i="11"/>
  <c r="H43" i="11"/>
  <c r="A44" i="11"/>
  <c r="B44" i="11"/>
  <c r="G44" i="11"/>
  <c r="H44" i="11"/>
  <c r="A45" i="11"/>
  <c r="B45" i="11"/>
  <c r="G45" i="11" s="1"/>
  <c r="H45" i="11"/>
  <c r="A46" i="11"/>
  <c r="B46" i="11"/>
  <c r="G46" i="11" s="1"/>
  <c r="H46" i="11"/>
  <c r="A47" i="11"/>
  <c r="B47" i="11"/>
  <c r="G47" i="11"/>
  <c r="H47" i="11"/>
  <c r="A18" i="11"/>
  <c r="B18" i="11"/>
  <c r="G18" i="11" s="1"/>
  <c r="H18" i="11"/>
  <c r="A19" i="11"/>
  <c r="B19" i="11"/>
  <c r="G19" i="11" s="1"/>
  <c r="H19" i="11"/>
  <c r="A20" i="11"/>
  <c r="B20" i="11"/>
  <c r="G20" i="11" s="1"/>
  <c r="H20" i="11"/>
  <c r="A15" i="11"/>
  <c r="B15" i="11"/>
  <c r="G15" i="11" s="1"/>
  <c r="H15" i="11"/>
  <c r="A14" i="11"/>
  <c r="B14" i="11"/>
  <c r="G14" i="11" s="1"/>
  <c r="H14" i="11"/>
  <c r="D15" i="9"/>
  <c r="A41" i="9"/>
  <c r="B41" i="9"/>
  <c r="F41" i="9"/>
  <c r="A42" i="9"/>
  <c r="B42" i="9"/>
  <c r="F42" i="9"/>
  <c r="A43" i="9"/>
  <c r="B43" i="9"/>
  <c r="F43" i="9"/>
  <c r="A44" i="9"/>
  <c r="B44" i="9"/>
  <c r="F44" i="9"/>
  <c r="A45" i="9"/>
  <c r="B45" i="9"/>
  <c r="F45" i="9"/>
  <c r="A46" i="9"/>
  <c r="B46" i="9"/>
  <c r="F46" i="9"/>
  <c r="A17" i="9"/>
  <c r="B17" i="9"/>
  <c r="F17" i="9"/>
  <c r="A18" i="9"/>
  <c r="B18" i="9"/>
  <c r="F18" i="9"/>
  <c r="A19" i="9"/>
  <c r="B19" i="9"/>
  <c r="F19" i="9"/>
  <c r="A13" i="9"/>
  <c r="B13" i="9"/>
  <c r="F13" i="9"/>
  <c r="A14" i="9"/>
  <c r="B14" i="9"/>
  <c r="F14" i="9"/>
  <c r="D15" i="8"/>
  <c r="A41" i="8"/>
  <c r="B41" i="8"/>
  <c r="F41" i="8"/>
  <c r="A42" i="8"/>
  <c r="B42" i="8"/>
  <c r="F42" i="8"/>
  <c r="A43" i="8"/>
  <c r="B43" i="8"/>
  <c r="F43" i="8"/>
  <c r="A44" i="8"/>
  <c r="B44" i="8"/>
  <c r="F44" i="8"/>
  <c r="A45" i="8"/>
  <c r="B45" i="8"/>
  <c r="F45" i="8"/>
  <c r="A46" i="8"/>
  <c r="B46" i="8"/>
  <c r="F46" i="8"/>
  <c r="A17" i="8"/>
  <c r="B17" i="8"/>
  <c r="F17" i="8"/>
  <c r="A18" i="8"/>
  <c r="B18" i="8"/>
  <c r="F18" i="8"/>
  <c r="A19" i="8"/>
  <c r="B19" i="8"/>
  <c r="F19" i="8"/>
  <c r="A13" i="8"/>
  <c r="B13" i="8"/>
  <c r="F13" i="8"/>
  <c r="A14" i="8"/>
  <c r="B14" i="8"/>
  <c r="F14" i="8"/>
  <c r="A41" i="7"/>
  <c r="B41" i="7"/>
  <c r="F41" i="7"/>
  <c r="A42" i="7"/>
  <c r="B42" i="7"/>
  <c r="F42" i="7"/>
  <c r="A43" i="7"/>
  <c r="B43" i="7"/>
  <c r="F43" i="7"/>
  <c r="A44" i="7"/>
  <c r="B44" i="7"/>
  <c r="F44" i="7"/>
  <c r="A45" i="7"/>
  <c r="B45" i="7"/>
  <c r="F45" i="7"/>
  <c r="A46" i="7"/>
  <c r="B46" i="7"/>
  <c r="F46" i="7"/>
  <c r="D15" i="7"/>
  <c r="A17" i="7"/>
  <c r="F17" i="7"/>
  <c r="A18" i="7"/>
  <c r="F18" i="7"/>
  <c r="A19" i="7"/>
  <c r="F19" i="7"/>
  <c r="A13" i="7"/>
  <c r="F13" i="7"/>
  <c r="A14" i="7"/>
  <c r="F14" i="7"/>
  <c r="D15" i="6"/>
  <c r="C15" i="6"/>
  <c r="A41" i="6"/>
  <c r="B41" i="6"/>
  <c r="F41" i="6"/>
  <c r="A42" i="6"/>
  <c r="B42" i="6"/>
  <c r="F42" i="6"/>
  <c r="A43" i="6"/>
  <c r="B43" i="6"/>
  <c r="F43" i="6"/>
  <c r="A44" i="6"/>
  <c r="B44" i="6"/>
  <c r="F44" i="6"/>
  <c r="A45" i="6"/>
  <c r="B45" i="6"/>
  <c r="F45" i="6"/>
  <c r="A46" i="6"/>
  <c r="B46" i="6"/>
  <c r="F46" i="6"/>
  <c r="A17" i="6"/>
  <c r="B17" i="6"/>
  <c r="F17" i="6"/>
  <c r="A18" i="6"/>
  <c r="B18" i="6"/>
  <c r="F18" i="6"/>
  <c r="A19" i="6"/>
  <c r="B19" i="6"/>
  <c r="F19" i="6"/>
  <c r="A13" i="6"/>
  <c r="B13" i="6"/>
  <c r="F13" i="6"/>
  <c r="A14" i="6"/>
  <c r="B14" i="6"/>
  <c r="F14" i="6"/>
  <c r="A41" i="5"/>
  <c r="B41" i="5"/>
  <c r="F41" i="5"/>
  <c r="A42" i="5"/>
  <c r="B42" i="5"/>
  <c r="F42" i="5"/>
  <c r="A43" i="5"/>
  <c r="B43" i="5"/>
  <c r="F43" i="5"/>
  <c r="A44" i="5"/>
  <c r="B44" i="5"/>
  <c r="F44" i="5"/>
  <c r="A45" i="5"/>
  <c r="B45" i="5"/>
  <c r="F45" i="5"/>
  <c r="A46" i="5"/>
  <c r="B46" i="5"/>
  <c r="F46" i="5"/>
  <c r="D15" i="5"/>
  <c r="C15" i="5"/>
  <c r="D15" i="4"/>
  <c r="C15" i="4"/>
  <c r="D15" i="3"/>
  <c r="C15" i="3"/>
  <c r="B15" i="2"/>
  <c r="B15" i="7" s="1"/>
  <c r="D15" i="2"/>
  <c r="C15" i="2"/>
  <c r="A17" i="5"/>
  <c r="B17" i="5"/>
  <c r="F17" i="5"/>
  <c r="A18" i="5"/>
  <c r="B18" i="5"/>
  <c r="F18" i="5"/>
  <c r="A19" i="5"/>
  <c r="B19" i="5"/>
  <c r="F19" i="5"/>
  <c r="A13" i="5"/>
  <c r="B13" i="5"/>
  <c r="F13" i="5"/>
  <c r="A14" i="5"/>
  <c r="B14" i="5"/>
  <c r="F14" i="5"/>
  <c r="A41" i="4" l="1"/>
  <c r="B41" i="4"/>
  <c r="E41" i="4"/>
  <c r="F41" i="4"/>
  <c r="A42" i="4"/>
  <c r="B42" i="4"/>
  <c r="F42" i="4"/>
  <c r="A43" i="4"/>
  <c r="B43" i="4"/>
  <c r="E43" i="4"/>
  <c r="E43" i="5" s="1"/>
  <c r="F43" i="4"/>
  <c r="A44" i="4"/>
  <c r="B44" i="4"/>
  <c r="F44" i="4"/>
  <c r="A45" i="4"/>
  <c r="B45" i="4"/>
  <c r="F45" i="4"/>
  <c r="A46" i="4"/>
  <c r="B46" i="4"/>
  <c r="F46" i="4"/>
  <c r="A17" i="4"/>
  <c r="B17" i="4"/>
  <c r="F17" i="4"/>
  <c r="A18" i="4"/>
  <c r="B18" i="4"/>
  <c r="F18" i="4"/>
  <c r="A19" i="4"/>
  <c r="B19" i="4"/>
  <c r="F19" i="4"/>
  <c r="A13" i="4"/>
  <c r="B13" i="4"/>
  <c r="F13" i="4"/>
  <c r="A14" i="4"/>
  <c r="B14" i="4"/>
  <c r="F14" i="4"/>
  <c r="A44" i="3"/>
  <c r="B44" i="3"/>
  <c r="F44" i="3"/>
  <c r="A45" i="3"/>
  <c r="B45" i="3"/>
  <c r="F45" i="3"/>
  <c r="A46" i="3"/>
  <c r="B46" i="3"/>
  <c r="F46" i="3"/>
  <c r="A47" i="3"/>
  <c r="B47" i="3"/>
  <c r="F47" i="3"/>
  <c r="A41" i="3"/>
  <c r="B41" i="3"/>
  <c r="E41" i="3"/>
  <c r="G41" i="3" s="1"/>
  <c r="F41" i="3"/>
  <c r="A42" i="3"/>
  <c r="B42" i="3"/>
  <c r="F42" i="3"/>
  <c r="A43" i="3"/>
  <c r="B43" i="3"/>
  <c r="E43" i="3"/>
  <c r="G43" i="3" s="1"/>
  <c r="F43" i="3"/>
  <c r="A17" i="3"/>
  <c r="B17" i="3"/>
  <c r="F17" i="3"/>
  <c r="A18" i="3"/>
  <c r="B18" i="3"/>
  <c r="F18" i="3"/>
  <c r="A19" i="3"/>
  <c r="B19" i="3"/>
  <c r="F19" i="3"/>
  <c r="A13" i="3"/>
  <c r="B13" i="3"/>
  <c r="E13" i="3"/>
  <c r="G13" i="3" s="1"/>
  <c r="F13" i="3"/>
  <c r="A14" i="3"/>
  <c r="B14" i="3"/>
  <c r="E14" i="3"/>
  <c r="G14" i="3" s="1"/>
  <c r="F14" i="3"/>
  <c r="E41" i="2"/>
  <c r="G41" i="2" s="1"/>
  <c r="F41" i="2"/>
  <c r="E42" i="2"/>
  <c r="G42" i="2" s="1"/>
  <c r="F42" i="2"/>
  <c r="E43" i="2"/>
  <c r="G43" i="2" s="1"/>
  <c r="F43" i="2"/>
  <c r="E44" i="2"/>
  <c r="E44" i="3" s="1"/>
  <c r="F44" i="2"/>
  <c r="E45" i="2"/>
  <c r="E45" i="3" s="1"/>
  <c r="F45" i="2"/>
  <c r="E46" i="2"/>
  <c r="G46" i="2" s="1"/>
  <c r="F46" i="2"/>
  <c r="E17" i="2"/>
  <c r="E17" i="3" s="1"/>
  <c r="F17" i="2"/>
  <c r="E18" i="2"/>
  <c r="G18" i="2" s="1"/>
  <c r="F18" i="2"/>
  <c r="E19" i="2"/>
  <c r="G19" i="2" s="1"/>
  <c r="F19" i="2"/>
  <c r="E14" i="2"/>
  <c r="G14" i="2" s="1"/>
  <c r="F14" i="2"/>
  <c r="E13" i="2"/>
  <c r="F13" i="2"/>
  <c r="G13" i="2"/>
  <c r="A52" i="15"/>
  <c r="D51" i="15"/>
  <c r="A51" i="15"/>
  <c r="F50" i="15"/>
  <c r="B50" i="15"/>
  <c r="A50" i="15"/>
  <c r="F49" i="15"/>
  <c r="B49" i="15"/>
  <c r="A49" i="15"/>
  <c r="F48" i="15"/>
  <c r="B48" i="15"/>
  <c r="A48" i="15"/>
  <c r="F47" i="15"/>
  <c r="B47" i="15"/>
  <c r="A47" i="15"/>
  <c r="F40" i="15"/>
  <c r="B40" i="15"/>
  <c r="A40" i="15"/>
  <c r="F39" i="15"/>
  <c r="B39" i="15"/>
  <c r="A39" i="15"/>
  <c r="F38" i="15"/>
  <c r="B38" i="15"/>
  <c r="A38" i="15"/>
  <c r="F37" i="15"/>
  <c r="B37" i="15"/>
  <c r="A37" i="15"/>
  <c r="F36" i="15"/>
  <c r="B36" i="15"/>
  <c r="A36" i="15"/>
  <c r="F35" i="15"/>
  <c r="B35" i="15"/>
  <c r="A35" i="15"/>
  <c r="F34" i="15"/>
  <c r="B34" i="15"/>
  <c r="A34" i="15"/>
  <c r="F33" i="15"/>
  <c r="B33" i="15"/>
  <c r="A33" i="15"/>
  <c r="F32" i="15"/>
  <c r="B32" i="15"/>
  <c r="A32" i="15"/>
  <c r="F31" i="15"/>
  <c r="B31" i="15"/>
  <c r="A31" i="15"/>
  <c r="F30" i="15"/>
  <c r="B30" i="15"/>
  <c r="A30" i="15"/>
  <c r="F29" i="15"/>
  <c r="B29" i="15"/>
  <c r="A29" i="15"/>
  <c r="F28" i="15"/>
  <c r="B28" i="15"/>
  <c r="A28" i="15"/>
  <c r="F27" i="15"/>
  <c r="B27" i="15"/>
  <c r="A27" i="15"/>
  <c r="F26" i="15"/>
  <c r="B26" i="15"/>
  <c r="A26" i="15"/>
  <c r="F25" i="15"/>
  <c r="B25" i="15"/>
  <c r="A25" i="15"/>
  <c r="F24" i="15"/>
  <c r="B24" i="15"/>
  <c r="A24" i="15"/>
  <c r="F23" i="15"/>
  <c r="B23" i="15"/>
  <c r="A23" i="15"/>
  <c r="F22" i="15"/>
  <c r="B22" i="15"/>
  <c r="A22" i="15"/>
  <c r="F21" i="15"/>
  <c r="B21" i="15"/>
  <c r="A21" i="15"/>
  <c r="D20" i="15"/>
  <c r="F20" i="15" s="1"/>
  <c r="A20" i="15"/>
  <c r="F16" i="15"/>
  <c r="F15" i="15" s="1"/>
  <c r="B16" i="15"/>
  <c r="A16" i="15"/>
  <c r="A15" i="15"/>
  <c r="F12" i="15"/>
  <c r="B12" i="15"/>
  <c r="A12" i="15"/>
  <c r="F11" i="15"/>
  <c r="B11" i="15"/>
  <c r="A11" i="15"/>
  <c r="D10" i="15"/>
  <c r="D9" i="15" s="1"/>
  <c r="A10" i="15"/>
  <c r="A9" i="15"/>
  <c r="A8" i="15"/>
  <c r="G4" i="15"/>
  <c r="B2" i="15"/>
  <c r="B1" i="15"/>
  <c r="A52" i="14"/>
  <c r="D51" i="14"/>
  <c r="A51" i="14"/>
  <c r="F50" i="14"/>
  <c r="B50" i="14"/>
  <c r="A50" i="14"/>
  <c r="F49" i="14"/>
  <c r="B49" i="14"/>
  <c r="A49" i="14"/>
  <c r="F48" i="14"/>
  <c r="B48" i="14"/>
  <c r="A48" i="14"/>
  <c r="F47" i="14"/>
  <c r="B47" i="14"/>
  <c r="A47" i="14"/>
  <c r="F40" i="14"/>
  <c r="B40" i="14"/>
  <c r="A40" i="14"/>
  <c r="F39" i="14"/>
  <c r="B39" i="14"/>
  <c r="A39" i="14"/>
  <c r="F38" i="14"/>
  <c r="B38" i="14"/>
  <c r="A38" i="14"/>
  <c r="F37" i="14"/>
  <c r="B37" i="14"/>
  <c r="A37" i="14"/>
  <c r="F36" i="14"/>
  <c r="B36" i="14"/>
  <c r="A36" i="14"/>
  <c r="F35" i="14"/>
  <c r="B35" i="14"/>
  <c r="A35" i="14"/>
  <c r="F34" i="14"/>
  <c r="B34" i="14"/>
  <c r="A34" i="14"/>
  <c r="F33" i="14"/>
  <c r="B33" i="14"/>
  <c r="A33" i="14"/>
  <c r="F32" i="14"/>
  <c r="B32" i="14"/>
  <c r="A32" i="14"/>
  <c r="F31" i="14"/>
  <c r="B31" i="14"/>
  <c r="A31" i="14"/>
  <c r="F30" i="14"/>
  <c r="B30" i="14"/>
  <c r="A30" i="14"/>
  <c r="F29" i="14"/>
  <c r="B29" i="14"/>
  <c r="A29" i="14"/>
  <c r="F28" i="14"/>
  <c r="B28" i="14"/>
  <c r="A28" i="14"/>
  <c r="F27" i="14"/>
  <c r="B27" i="14"/>
  <c r="A27" i="14"/>
  <c r="F26" i="14"/>
  <c r="B26" i="14"/>
  <c r="A26" i="14"/>
  <c r="F25" i="14"/>
  <c r="B25" i="14"/>
  <c r="A25" i="14"/>
  <c r="F24" i="14"/>
  <c r="B24" i="14"/>
  <c r="A24" i="14"/>
  <c r="F23" i="14"/>
  <c r="B23" i="14"/>
  <c r="A23" i="14"/>
  <c r="F22" i="14"/>
  <c r="B22" i="14"/>
  <c r="A22" i="14"/>
  <c r="F21" i="14"/>
  <c r="B21" i="14"/>
  <c r="A21" i="14"/>
  <c r="D20" i="14"/>
  <c r="F20" i="14" s="1"/>
  <c r="A20" i="14"/>
  <c r="F16" i="14"/>
  <c r="F15" i="14" s="1"/>
  <c r="B16" i="14"/>
  <c r="A16" i="14"/>
  <c r="A15" i="14"/>
  <c r="F12" i="14"/>
  <c r="B12" i="14"/>
  <c r="A12" i="14"/>
  <c r="F11" i="14"/>
  <c r="B11" i="14"/>
  <c r="A11" i="14"/>
  <c r="D10" i="14"/>
  <c r="A10" i="14"/>
  <c r="A9" i="14"/>
  <c r="A8" i="14"/>
  <c r="G4" i="14"/>
  <c r="B2" i="14"/>
  <c r="B1" i="14"/>
  <c r="A52" i="13"/>
  <c r="D51" i="13"/>
  <c r="A51" i="13"/>
  <c r="F50" i="13"/>
  <c r="B50" i="13"/>
  <c r="A50" i="13"/>
  <c r="F49" i="13"/>
  <c r="B49" i="13"/>
  <c r="A49" i="13"/>
  <c r="F48" i="13"/>
  <c r="B48" i="13"/>
  <c r="A48" i="13"/>
  <c r="F47" i="13"/>
  <c r="B47" i="13"/>
  <c r="A47" i="13"/>
  <c r="F40" i="13"/>
  <c r="B40" i="13"/>
  <c r="A40" i="13"/>
  <c r="F39" i="13"/>
  <c r="B39" i="13"/>
  <c r="A39" i="13"/>
  <c r="F38" i="13"/>
  <c r="B38" i="13"/>
  <c r="A38" i="13"/>
  <c r="F37" i="13"/>
  <c r="B37" i="13"/>
  <c r="A37" i="13"/>
  <c r="F36" i="13"/>
  <c r="B36" i="13"/>
  <c r="A36" i="13"/>
  <c r="F35" i="13"/>
  <c r="B35" i="13"/>
  <c r="A35" i="13"/>
  <c r="F34" i="13"/>
  <c r="B34" i="13"/>
  <c r="A34" i="13"/>
  <c r="F33" i="13"/>
  <c r="B33" i="13"/>
  <c r="A33" i="13"/>
  <c r="F32" i="13"/>
  <c r="B32" i="13"/>
  <c r="A32" i="13"/>
  <c r="F31" i="13"/>
  <c r="B31" i="13"/>
  <c r="A31" i="13"/>
  <c r="F30" i="13"/>
  <c r="B30" i="13"/>
  <c r="A30" i="13"/>
  <c r="F29" i="13"/>
  <c r="B29" i="13"/>
  <c r="A29" i="13"/>
  <c r="F28" i="13"/>
  <c r="B28" i="13"/>
  <c r="A28" i="13"/>
  <c r="F27" i="13"/>
  <c r="B27" i="13"/>
  <c r="A27" i="13"/>
  <c r="F26" i="13"/>
  <c r="B26" i="13"/>
  <c r="A26" i="13"/>
  <c r="F25" i="13"/>
  <c r="B25" i="13"/>
  <c r="A25" i="13"/>
  <c r="F24" i="13"/>
  <c r="B24" i="13"/>
  <c r="A24" i="13"/>
  <c r="F23" i="13"/>
  <c r="B23" i="13"/>
  <c r="A23" i="13"/>
  <c r="F22" i="13"/>
  <c r="B22" i="13"/>
  <c r="A22" i="13"/>
  <c r="F21" i="13"/>
  <c r="B21" i="13"/>
  <c r="A21" i="13"/>
  <c r="D20" i="13"/>
  <c r="F20" i="13" s="1"/>
  <c r="A20" i="13"/>
  <c r="F16" i="13"/>
  <c r="F15" i="13" s="1"/>
  <c r="B16" i="13"/>
  <c r="A16" i="13"/>
  <c r="A15" i="13"/>
  <c r="F12" i="13"/>
  <c r="B12" i="13"/>
  <c r="A12" i="13"/>
  <c r="F11" i="13"/>
  <c r="B11" i="13"/>
  <c r="A11" i="13"/>
  <c r="D10" i="13"/>
  <c r="D9" i="13" s="1"/>
  <c r="A10" i="13"/>
  <c r="A9" i="13"/>
  <c r="A8" i="13"/>
  <c r="G4" i="13"/>
  <c r="B2" i="13"/>
  <c r="B1" i="13"/>
  <c r="A52" i="12"/>
  <c r="D51" i="12"/>
  <c r="A51" i="12"/>
  <c r="F50" i="12"/>
  <c r="B50" i="12"/>
  <c r="A50" i="12"/>
  <c r="F49" i="12"/>
  <c r="B49" i="12"/>
  <c r="A49" i="12"/>
  <c r="F48" i="12"/>
  <c r="B48" i="12"/>
  <c r="A48" i="12"/>
  <c r="F40" i="12"/>
  <c r="B40" i="12"/>
  <c r="A40" i="12"/>
  <c r="F39" i="12"/>
  <c r="B39" i="12"/>
  <c r="A39" i="12"/>
  <c r="F38" i="12"/>
  <c r="B38" i="12"/>
  <c r="A38" i="12"/>
  <c r="F37" i="12"/>
  <c r="B37" i="12"/>
  <c r="A37" i="12"/>
  <c r="F36" i="12"/>
  <c r="B36" i="12"/>
  <c r="A36" i="12"/>
  <c r="F35" i="12"/>
  <c r="B35" i="12"/>
  <c r="A35" i="12"/>
  <c r="F34" i="12"/>
  <c r="B34" i="12"/>
  <c r="A34" i="12"/>
  <c r="F33" i="12"/>
  <c r="B33" i="12"/>
  <c r="A33" i="12"/>
  <c r="F32" i="12"/>
  <c r="B32" i="12"/>
  <c r="A32" i="12"/>
  <c r="F31" i="12"/>
  <c r="B31" i="12"/>
  <c r="A31" i="12"/>
  <c r="F30" i="12"/>
  <c r="B30" i="12"/>
  <c r="A30" i="12"/>
  <c r="F29" i="12"/>
  <c r="B29" i="12"/>
  <c r="A29" i="12"/>
  <c r="F28" i="12"/>
  <c r="B28" i="12"/>
  <c r="A28" i="12"/>
  <c r="F27" i="12"/>
  <c r="B27" i="12"/>
  <c r="A27" i="12"/>
  <c r="F26" i="12"/>
  <c r="B26" i="12"/>
  <c r="A26" i="12"/>
  <c r="F25" i="12"/>
  <c r="B25" i="12"/>
  <c r="A25" i="12"/>
  <c r="F24" i="12"/>
  <c r="B24" i="12"/>
  <c r="A24" i="12"/>
  <c r="F23" i="12"/>
  <c r="B23" i="12"/>
  <c r="A23" i="12"/>
  <c r="F22" i="12"/>
  <c r="B22" i="12"/>
  <c r="A22" i="12"/>
  <c r="F21" i="12"/>
  <c r="B21" i="12"/>
  <c r="A21" i="12"/>
  <c r="D20" i="12"/>
  <c r="F20" i="12" s="1"/>
  <c r="A20" i="12"/>
  <c r="F16" i="12"/>
  <c r="F15" i="12" s="1"/>
  <c r="B16" i="12"/>
  <c r="A16" i="12"/>
  <c r="A15" i="12"/>
  <c r="F12" i="12"/>
  <c r="B12" i="12"/>
  <c r="A12" i="12"/>
  <c r="F11" i="12"/>
  <c r="B11" i="12"/>
  <c r="A11" i="12"/>
  <c r="D10" i="12"/>
  <c r="D9" i="12" s="1"/>
  <c r="A10" i="12"/>
  <c r="A9" i="12"/>
  <c r="A8" i="12"/>
  <c r="G4" i="12"/>
  <c r="B2" i="12"/>
  <c r="B1" i="12"/>
  <c r="A53" i="11"/>
  <c r="F52" i="11"/>
  <c r="E52" i="11"/>
  <c r="D52" i="11"/>
  <c r="C52" i="11"/>
  <c r="A52" i="11"/>
  <c r="H51" i="11"/>
  <c r="B51" i="11"/>
  <c r="A51" i="11"/>
  <c r="H50" i="11"/>
  <c r="B50" i="11"/>
  <c r="A50" i="11"/>
  <c r="H49" i="11"/>
  <c r="B49" i="11"/>
  <c r="G49" i="11" s="1"/>
  <c r="A49" i="11"/>
  <c r="H48" i="11"/>
  <c r="B48" i="11"/>
  <c r="G48" i="11" s="1"/>
  <c r="A48" i="11"/>
  <c r="H41" i="11"/>
  <c r="B41" i="11"/>
  <c r="A41" i="11"/>
  <c r="H40" i="11"/>
  <c r="B40" i="11"/>
  <c r="G40" i="11" s="1"/>
  <c r="A40" i="11"/>
  <c r="H39" i="11"/>
  <c r="B39" i="11"/>
  <c r="G39" i="11" s="1"/>
  <c r="A39" i="11"/>
  <c r="H38" i="11"/>
  <c r="B38" i="11"/>
  <c r="A38" i="11"/>
  <c r="H37" i="11"/>
  <c r="B37" i="11"/>
  <c r="A37" i="11"/>
  <c r="H36" i="11"/>
  <c r="B36" i="11"/>
  <c r="G36" i="11" s="1"/>
  <c r="A36" i="11"/>
  <c r="H35" i="11"/>
  <c r="B35" i="11"/>
  <c r="G35" i="11" s="1"/>
  <c r="A35" i="11"/>
  <c r="H34" i="11"/>
  <c r="B34" i="11"/>
  <c r="A34" i="11"/>
  <c r="H33" i="11"/>
  <c r="B33" i="11"/>
  <c r="A33" i="11"/>
  <c r="H32" i="11"/>
  <c r="B32" i="11"/>
  <c r="G32" i="11" s="1"/>
  <c r="A32" i="11"/>
  <c r="H31" i="11"/>
  <c r="B31" i="11"/>
  <c r="G31" i="11" s="1"/>
  <c r="A31" i="11"/>
  <c r="H30" i="11"/>
  <c r="B30" i="11"/>
  <c r="A30" i="11"/>
  <c r="H29" i="11"/>
  <c r="B29" i="11"/>
  <c r="A29" i="11"/>
  <c r="H28" i="11"/>
  <c r="B28" i="11"/>
  <c r="G28" i="11" s="1"/>
  <c r="A28" i="11"/>
  <c r="H27" i="11"/>
  <c r="B27" i="11"/>
  <c r="G27" i="11" s="1"/>
  <c r="A27" i="11"/>
  <c r="H26" i="11"/>
  <c r="B26" i="11"/>
  <c r="A26" i="11"/>
  <c r="H25" i="11"/>
  <c r="B25" i="11"/>
  <c r="A25" i="11"/>
  <c r="H24" i="11"/>
  <c r="B24" i="11"/>
  <c r="G24" i="11" s="1"/>
  <c r="A24" i="11"/>
  <c r="H23" i="11"/>
  <c r="B23" i="11"/>
  <c r="G23" i="11" s="1"/>
  <c r="A23" i="11"/>
  <c r="H22" i="11"/>
  <c r="B22" i="11"/>
  <c r="G22" i="11" s="1"/>
  <c r="A22" i="11"/>
  <c r="F21" i="11"/>
  <c r="E21" i="11"/>
  <c r="D21" i="11"/>
  <c r="C21" i="11"/>
  <c r="A21" i="11"/>
  <c r="H17" i="11"/>
  <c r="H16" i="11" s="1"/>
  <c r="B17" i="11"/>
  <c r="G17" i="11" s="1"/>
  <c r="G16" i="11" s="1"/>
  <c r="A17" i="11"/>
  <c r="A16" i="11"/>
  <c r="H13" i="11"/>
  <c r="B13" i="11"/>
  <c r="A13" i="11"/>
  <c r="H12" i="11"/>
  <c r="B12" i="11"/>
  <c r="G12" i="11" s="1"/>
  <c r="A12" i="11"/>
  <c r="F11" i="11"/>
  <c r="E11" i="11"/>
  <c r="D11" i="11"/>
  <c r="C11" i="11"/>
  <c r="C10" i="11" s="1"/>
  <c r="A11" i="11"/>
  <c r="A10" i="11"/>
  <c r="A9" i="11"/>
  <c r="M7" i="11"/>
  <c r="I7" i="11"/>
  <c r="H7" i="11"/>
  <c r="G7" i="11"/>
  <c r="F7" i="11"/>
  <c r="C7" i="11"/>
  <c r="B7" i="11"/>
  <c r="A5" i="11"/>
  <c r="K4" i="11"/>
  <c r="B3" i="11"/>
  <c r="A2" i="11"/>
  <c r="M1" i="11"/>
  <c r="F8" i="10"/>
  <c r="B6" i="10"/>
  <c r="G3" i="10"/>
  <c r="A1" i="10"/>
  <c r="A52" i="9"/>
  <c r="D51" i="9"/>
  <c r="F51" i="9" s="1"/>
  <c r="A51" i="9"/>
  <c r="F50" i="9"/>
  <c r="B50" i="9"/>
  <c r="A50" i="9"/>
  <c r="F49" i="9"/>
  <c r="B49" i="9"/>
  <c r="A49" i="9"/>
  <c r="F48" i="9"/>
  <c r="B48" i="9"/>
  <c r="A48" i="9"/>
  <c r="F47" i="9"/>
  <c r="B47" i="9"/>
  <c r="A47" i="9"/>
  <c r="F40" i="9"/>
  <c r="B40" i="9"/>
  <c r="A40" i="9"/>
  <c r="F39" i="9"/>
  <c r="B39" i="9"/>
  <c r="A39" i="9"/>
  <c r="F38" i="9"/>
  <c r="B38" i="9"/>
  <c r="A38" i="9"/>
  <c r="F37" i="9"/>
  <c r="B37" i="9"/>
  <c r="A37" i="9"/>
  <c r="F36" i="9"/>
  <c r="B36" i="9"/>
  <c r="A36" i="9"/>
  <c r="F35" i="9"/>
  <c r="B35" i="9"/>
  <c r="A35" i="9"/>
  <c r="F34" i="9"/>
  <c r="B34" i="9"/>
  <c r="A34" i="9"/>
  <c r="F33" i="9"/>
  <c r="B33" i="9"/>
  <c r="A33" i="9"/>
  <c r="F32" i="9"/>
  <c r="B32" i="9"/>
  <c r="A32" i="9"/>
  <c r="F31" i="9"/>
  <c r="B31" i="9"/>
  <c r="A31" i="9"/>
  <c r="F30" i="9"/>
  <c r="B30" i="9"/>
  <c r="A30" i="9"/>
  <c r="F29" i="9"/>
  <c r="B29" i="9"/>
  <c r="A29" i="9"/>
  <c r="F28" i="9"/>
  <c r="B28" i="9"/>
  <c r="A28" i="9"/>
  <c r="F27" i="9"/>
  <c r="B27" i="9"/>
  <c r="A27" i="9"/>
  <c r="F26" i="9"/>
  <c r="B26" i="9"/>
  <c r="A26" i="9"/>
  <c r="F25" i="9"/>
  <c r="B25" i="9"/>
  <c r="A25" i="9"/>
  <c r="F24" i="9"/>
  <c r="B24" i="9"/>
  <c r="A24" i="9"/>
  <c r="F23" i="9"/>
  <c r="B23" i="9"/>
  <c r="A23" i="9"/>
  <c r="F22" i="9"/>
  <c r="B22" i="9"/>
  <c r="A22" i="9"/>
  <c r="F21" i="9"/>
  <c r="B21" i="9"/>
  <c r="A21" i="9"/>
  <c r="D20" i="9"/>
  <c r="F20" i="9" s="1"/>
  <c r="A20" i="9"/>
  <c r="F16" i="9"/>
  <c r="F15" i="9" s="1"/>
  <c r="B16" i="9"/>
  <c r="A16" i="9"/>
  <c r="A15" i="9"/>
  <c r="F12" i="9"/>
  <c r="B12" i="9"/>
  <c r="A12" i="9"/>
  <c r="F11" i="9"/>
  <c r="B11" i="9"/>
  <c r="A11" i="9"/>
  <c r="D10" i="9"/>
  <c r="D9" i="9" s="1"/>
  <c r="A10" i="9"/>
  <c r="A9" i="9"/>
  <c r="A8" i="9"/>
  <c r="G4" i="9"/>
  <c r="B2" i="9"/>
  <c r="B1" i="9"/>
  <c r="A52" i="8"/>
  <c r="D51" i="8"/>
  <c r="F51" i="8" s="1"/>
  <c r="A51" i="8"/>
  <c r="F50" i="8"/>
  <c r="B50" i="8"/>
  <c r="A50" i="8"/>
  <c r="F49" i="8"/>
  <c r="B49" i="8"/>
  <c r="A49" i="8"/>
  <c r="F48" i="8"/>
  <c r="B48" i="8"/>
  <c r="A48" i="8"/>
  <c r="F47" i="8"/>
  <c r="B47" i="8"/>
  <c r="A47" i="8"/>
  <c r="F40" i="8"/>
  <c r="B40" i="8"/>
  <c r="A40" i="8"/>
  <c r="F39" i="8"/>
  <c r="B39" i="8"/>
  <c r="A39" i="8"/>
  <c r="F38" i="8"/>
  <c r="B38" i="8"/>
  <c r="A38" i="8"/>
  <c r="F37" i="8"/>
  <c r="B37" i="8"/>
  <c r="A37" i="8"/>
  <c r="F36" i="8"/>
  <c r="B36" i="8"/>
  <c r="A36" i="8"/>
  <c r="F35" i="8"/>
  <c r="B35" i="8"/>
  <c r="A35" i="8"/>
  <c r="F34" i="8"/>
  <c r="B34" i="8"/>
  <c r="A34" i="8"/>
  <c r="F33" i="8"/>
  <c r="B33" i="8"/>
  <c r="A33" i="8"/>
  <c r="F32" i="8"/>
  <c r="B32" i="8"/>
  <c r="A32" i="8"/>
  <c r="F31" i="8"/>
  <c r="B31" i="8"/>
  <c r="A31" i="8"/>
  <c r="F30" i="8"/>
  <c r="B30" i="8"/>
  <c r="A30" i="8"/>
  <c r="F29" i="8"/>
  <c r="B29" i="8"/>
  <c r="A29" i="8"/>
  <c r="F28" i="8"/>
  <c r="B28" i="8"/>
  <c r="A28" i="8"/>
  <c r="F27" i="8"/>
  <c r="B27" i="8"/>
  <c r="A27" i="8"/>
  <c r="F26" i="8"/>
  <c r="B26" i="8"/>
  <c r="A26" i="8"/>
  <c r="F25" i="8"/>
  <c r="B25" i="8"/>
  <c r="A25" i="8"/>
  <c r="F24" i="8"/>
  <c r="B24" i="8"/>
  <c r="A24" i="8"/>
  <c r="F23" i="8"/>
  <c r="B23" i="8"/>
  <c r="A23" i="8"/>
  <c r="F22" i="8"/>
  <c r="B22" i="8"/>
  <c r="A22" i="8"/>
  <c r="F21" i="8"/>
  <c r="B21" i="8"/>
  <c r="A21" i="8"/>
  <c r="D20" i="8"/>
  <c r="A20" i="8"/>
  <c r="F16" i="8"/>
  <c r="F15" i="8" s="1"/>
  <c r="B16" i="8"/>
  <c r="A16" i="8"/>
  <c r="A15" i="8"/>
  <c r="F12" i="8"/>
  <c r="B12" i="8"/>
  <c r="A12" i="8"/>
  <c r="F11" i="8"/>
  <c r="B11" i="8"/>
  <c r="A11" i="8"/>
  <c r="D10" i="8"/>
  <c r="D9" i="8" s="1"/>
  <c r="A10" i="8"/>
  <c r="A9" i="8"/>
  <c r="A8" i="8"/>
  <c r="G4" i="8"/>
  <c r="B2" i="8"/>
  <c r="B1" i="8"/>
  <c r="A52" i="7"/>
  <c r="D51" i="7"/>
  <c r="A51" i="7"/>
  <c r="F50" i="7"/>
  <c r="B50" i="7"/>
  <c r="A50" i="7"/>
  <c r="F49" i="7"/>
  <c r="B49" i="7"/>
  <c r="A49" i="7"/>
  <c r="F48" i="7"/>
  <c r="B48" i="7"/>
  <c r="A48" i="7"/>
  <c r="F47" i="7"/>
  <c r="B47" i="7"/>
  <c r="A47" i="7"/>
  <c r="F40" i="7"/>
  <c r="B40" i="7"/>
  <c r="A40" i="7"/>
  <c r="F39" i="7"/>
  <c r="B39" i="7"/>
  <c r="A39" i="7"/>
  <c r="F38" i="7"/>
  <c r="B38" i="7"/>
  <c r="A38" i="7"/>
  <c r="F37" i="7"/>
  <c r="B37" i="7"/>
  <c r="A37" i="7"/>
  <c r="F36" i="7"/>
  <c r="B36" i="7"/>
  <c r="A36" i="7"/>
  <c r="F35" i="7"/>
  <c r="B35" i="7"/>
  <c r="A35" i="7"/>
  <c r="F34" i="7"/>
  <c r="B34" i="7"/>
  <c r="A34" i="7"/>
  <c r="F33" i="7"/>
  <c r="B33" i="7"/>
  <c r="A33" i="7"/>
  <c r="F32" i="7"/>
  <c r="B32" i="7"/>
  <c r="A32" i="7"/>
  <c r="F31" i="7"/>
  <c r="B31" i="7"/>
  <c r="A31" i="7"/>
  <c r="F30" i="7"/>
  <c r="B30" i="7"/>
  <c r="A30" i="7"/>
  <c r="F29" i="7"/>
  <c r="B29" i="7"/>
  <c r="A29" i="7"/>
  <c r="F28" i="7"/>
  <c r="B28" i="7"/>
  <c r="A28" i="7"/>
  <c r="F27" i="7"/>
  <c r="B27" i="7"/>
  <c r="A27" i="7"/>
  <c r="F26" i="7"/>
  <c r="B26" i="7"/>
  <c r="A26" i="7"/>
  <c r="F25" i="7"/>
  <c r="B25" i="7"/>
  <c r="A25" i="7"/>
  <c r="F24" i="7"/>
  <c r="B24" i="7"/>
  <c r="A24" i="7"/>
  <c r="F23" i="7"/>
  <c r="B23" i="7"/>
  <c r="A23" i="7"/>
  <c r="F22" i="7"/>
  <c r="B22" i="7"/>
  <c r="A22" i="7"/>
  <c r="F21" i="7"/>
  <c r="B21" i="7"/>
  <c r="A21" i="7"/>
  <c r="D20" i="7"/>
  <c r="F20" i="7" s="1"/>
  <c r="A20" i="7"/>
  <c r="F16" i="7"/>
  <c r="F15" i="7" s="1"/>
  <c r="A16" i="7"/>
  <c r="A15" i="7"/>
  <c r="F12" i="7"/>
  <c r="A12" i="7"/>
  <c r="F11" i="7"/>
  <c r="A11" i="7"/>
  <c r="D10" i="7"/>
  <c r="D9" i="7" s="1"/>
  <c r="A10" i="7"/>
  <c r="A9" i="7"/>
  <c r="A8" i="7"/>
  <c r="G4" i="7"/>
  <c r="B2" i="7"/>
  <c r="B1" i="7"/>
  <c r="A52" i="6"/>
  <c r="D51" i="6"/>
  <c r="A51" i="6"/>
  <c r="F50" i="6"/>
  <c r="B50" i="6"/>
  <c r="A50" i="6"/>
  <c r="F49" i="6"/>
  <c r="B49" i="6"/>
  <c r="A49" i="6"/>
  <c r="F48" i="6"/>
  <c r="B48" i="6"/>
  <c r="A48" i="6"/>
  <c r="F47" i="6"/>
  <c r="B47" i="6"/>
  <c r="A47" i="6"/>
  <c r="F40" i="6"/>
  <c r="B40" i="6"/>
  <c r="A40" i="6"/>
  <c r="F39" i="6"/>
  <c r="B39" i="6"/>
  <c r="A39" i="6"/>
  <c r="F38" i="6"/>
  <c r="B38" i="6"/>
  <c r="A38" i="6"/>
  <c r="F37" i="6"/>
  <c r="B37" i="6"/>
  <c r="A37" i="6"/>
  <c r="F36" i="6"/>
  <c r="B36" i="6"/>
  <c r="A36" i="6"/>
  <c r="F35" i="6"/>
  <c r="B35" i="6"/>
  <c r="A35" i="6"/>
  <c r="F34" i="6"/>
  <c r="B34" i="6"/>
  <c r="A34" i="6"/>
  <c r="F33" i="6"/>
  <c r="B33" i="6"/>
  <c r="A33" i="6"/>
  <c r="F32" i="6"/>
  <c r="B32" i="6"/>
  <c r="A32" i="6"/>
  <c r="F31" i="6"/>
  <c r="B31" i="6"/>
  <c r="A31" i="6"/>
  <c r="F30" i="6"/>
  <c r="B30" i="6"/>
  <c r="A30" i="6"/>
  <c r="F29" i="6"/>
  <c r="B29" i="6"/>
  <c r="A29" i="6"/>
  <c r="F28" i="6"/>
  <c r="B28" i="6"/>
  <c r="A28" i="6"/>
  <c r="F27" i="6"/>
  <c r="B27" i="6"/>
  <c r="A27" i="6"/>
  <c r="F26" i="6"/>
  <c r="B26" i="6"/>
  <c r="A26" i="6"/>
  <c r="F25" i="6"/>
  <c r="B25" i="6"/>
  <c r="A25" i="6"/>
  <c r="F24" i="6"/>
  <c r="B24" i="6"/>
  <c r="A24" i="6"/>
  <c r="F23" i="6"/>
  <c r="B23" i="6"/>
  <c r="A23" i="6"/>
  <c r="F22" i="6"/>
  <c r="B22" i="6"/>
  <c r="A22" i="6"/>
  <c r="F21" i="6"/>
  <c r="B21" i="6"/>
  <c r="A21" i="6"/>
  <c r="D20" i="6"/>
  <c r="F20" i="6" s="1"/>
  <c r="A20" i="6"/>
  <c r="F16" i="6"/>
  <c r="F15" i="6" s="1"/>
  <c r="B16" i="6"/>
  <c r="B15" i="6" s="1"/>
  <c r="A16" i="6"/>
  <c r="A15" i="6"/>
  <c r="F12" i="6"/>
  <c r="B12" i="6"/>
  <c r="A12" i="6"/>
  <c r="F11" i="6"/>
  <c r="B11" i="6"/>
  <c r="A11" i="6"/>
  <c r="D10" i="6"/>
  <c r="D9" i="6" s="1"/>
  <c r="F9" i="6" s="1"/>
  <c r="A10" i="6"/>
  <c r="A9" i="6"/>
  <c r="A8" i="6"/>
  <c r="G4" i="6"/>
  <c r="B2" i="6"/>
  <c r="B1" i="6"/>
  <c r="A52" i="5"/>
  <c r="D51" i="5"/>
  <c r="A51" i="5"/>
  <c r="F50" i="5"/>
  <c r="B50" i="5"/>
  <c r="A50" i="5"/>
  <c r="F49" i="5"/>
  <c r="B49" i="5"/>
  <c r="A49" i="5"/>
  <c r="F48" i="5"/>
  <c r="B48" i="5"/>
  <c r="A48" i="5"/>
  <c r="F47" i="5"/>
  <c r="B47" i="5"/>
  <c r="A47" i="5"/>
  <c r="F40" i="5"/>
  <c r="B40" i="5"/>
  <c r="A40" i="5"/>
  <c r="F39" i="5"/>
  <c r="B39" i="5"/>
  <c r="A39" i="5"/>
  <c r="F38" i="5"/>
  <c r="B38" i="5"/>
  <c r="A38" i="5"/>
  <c r="F37" i="5"/>
  <c r="B37" i="5"/>
  <c r="A37" i="5"/>
  <c r="F36" i="5"/>
  <c r="B36" i="5"/>
  <c r="A36" i="5"/>
  <c r="F35" i="5"/>
  <c r="B35" i="5"/>
  <c r="A35" i="5"/>
  <c r="F34" i="5"/>
  <c r="B34" i="5"/>
  <c r="A34" i="5"/>
  <c r="F33" i="5"/>
  <c r="B33" i="5"/>
  <c r="A33" i="5"/>
  <c r="F32" i="5"/>
  <c r="B32" i="5"/>
  <c r="A32" i="5"/>
  <c r="F31" i="5"/>
  <c r="B31" i="5"/>
  <c r="A31" i="5"/>
  <c r="F30" i="5"/>
  <c r="B30" i="5"/>
  <c r="A30" i="5"/>
  <c r="F29" i="5"/>
  <c r="B29" i="5"/>
  <c r="A29" i="5"/>
  <c r="F28" i="5"/>
  <c r="B28" i="5"/>
  <c r="A28" i="5"/>
  <c r="F27" i="5"/>
  <c r="B27" i="5"/>
  <c r="A27" i="5"/>
  <c r="F26" i="5"/>
  <c r="B26" i="5"/>
  <c r="A26" i="5"/>
  <c r="F25" i="5"/>
  <c r="B25" i="5"/>
  <c r="A25" i="5"/>
  <c r="F24" i="5"/>
  <c r="B24" i="5"/>
  <c r="A24" i="5"/>
  <c r="F23" i="5"/>
  <c r="B23" i="5"/>
  <c r="A23" i="5"/>
  <c r="F22" i="5"/>
  <c r="B22" i="5"/>
  <c r="A22" i="5"/>
  <c r="F21" i="5"/>
  <c r="B21" i="5"/>
  <c r="A21" i="5"/>
  <c r="D20" i="5"/>
  <c r="A20" i="5"/>
  <c r="F16" i="5"/>
  <c r="F15" i="5" s="1"/>
  <c r="B16" i="5"/>
  <c r="B15" i="5" s="1"/>
  <c r="A16" i="5"/>
  <c r="A15" i="5"/>
  <c r="F12" i="5"/>
  <c r="B12" i="5"/>
  <c r="A12" i="5"/>
  <c r="F11" i="5"/>
  <c r="B11" i="5"/>
  <c r="A11" i="5"/>
  <c r="D10" i="5"/>
  <c r="A10" i="5"/>
  <c r="A9" i="5"/>
  <c r="A8" i="5"/>
  <c r="G4" i="5"/>
  <c r="B2" i="5"/>
  <c r="B1" i="5"/>
  <c r="A52" i="4"/>
  <c r="D51" i="4"/>
  <c r="F51" i="4" s="1"/>
  <c r="A51" i="4"/>
  <c r="F50" i="4"/>
  <c r="B50" i="4"/>
  <c r="A50" i="4"/>
  <c r="F49" i="4"/>
  <c r="B49" i="4"/>
  <c r="A49" i="4"/>
  <c r="F48" i="4"/>
  <c r="B48" i="4"/>
  <c r="A48" i="4"/>
  <c r="F47" i="4"/>
  <c r="B47" i="4"/>
  <c r="A47" i="4"/>
  <c r="F40" i="4"/>
  <c r="B40" i="4"/>
  <c r="A40" i="4"/>
  <c r="F39" i="4"/>
  <c r="B39" i="4"/>
  <c r="A39" i="4"/>
  <c r="F38" i="4"/>
  <c r="B38" i="4"/>
  <c r="A38" i="4"/>
  <c r="F37" i="4"/>
  <c r="B37" i="4"/>
  <c r="A37" i="4"/>
  <c r="F36" i="4"/>
  <c r="B36" i="4"/>
  <c r="A36" i="4"/>
  <c r="F35" i="4"/>
  <c r="B35" i="4"/>
  <c r="A35" i="4"/>
  <c r="F34" i="4"/>
  <c r="B34" i="4"/>
  <c r="A34" i="4"/>
  <c r="F33" i="4"/>
  <c r="B33" i="4"/>
  <c r="A33" i="4"/>
  <c r="F32" i="4"/>
  <c r="B32" i="4"/>
  <c r="A32" i="4"/>
  <c r="F31" i="4"/>
  <c r="B31" i="4"/>
  <c r="A31" i="4"/>
  <c r="F30" i="4"/>
  <c r="B30" i="4"/>
  <c r="A30" i="4"/>
  <c r="F29" i="4"/>
  <c r="B29" i="4"/>
  <c r="A29" i="4"/>
  <c r="F28" i="4"/>
  <c r="B28" i="4"/>
  <c r="A28" i="4"/>
  <c r="F27" i="4"/>
  <c r="B27" i="4"/>
  <c r="A27" i="4"/>
  <c r="F26" i="4"/>
  <c r="B26" i="4"/>
  <c r="A26" i="4"/>
  <c r="F25" i="4"/>
  <c r="B25" i="4"/>
  <c r="A25" i="4"/>
  <c r="F24" i="4"/>
  <c r="B24" i="4"/>
  <c r="A24" i="4"/>
  <c r="F23" i="4"/>
  <c r="B23" i="4"/>
  <c r="A23" i="4"/>
  <c r="F22" i="4"/>
  <c r="B22" i="4"/>
  <c r="A22" i="4"/>
  <c r="F21" i="4"/>
  <c r="B21" i="4"/>
  <c r="A21" i="4"/>
  <c r="D20" i="4"/>
  <c r="F20" i="4" s="1"/>
  <c r="A20" i="4"/>
  <c r="F16" i="4"/>
  <c r="F15" i="4" s="1"/>
  <c r="B16" i="4"/>
  <c r="A16" i="4"/>
  <c r="A15" i="4"/>
  <c r="F12" i="4"/>
  <c r="B12" i="4"/>
  <c r="A12" i="4"/>
  <c r="F11" i="4"/>
  <c r="B11" i="4"/>
  <c r="A11" i="4"/>
  <c r="D10" i="4"/>
  <c r="D9" i="4" s="1"/>
  <c r="A10" i="4"/>
  <c r="A9" i="4"/>
  <c r="A8" i="4"/>
  <c r="G4" i="4"/>
  <c r="B2" i="4"/>
  <c r="B1" i="4"/>
  <c r="A52" i="3"/>
  <c r="D51" i="3"/>
  <c r="F51" i="3" s="1"/>
  <c r="A51" i="3"/>
  <c r="F50" i="3"/>
  <c r="B50" i="3"/>
  <c r="A50" i="3"/>
  <c r="F49" i="3"/>
  <c r="B49" i="3"/>
  <c r="A49" i="3"/>
  <c r="F48" i="3"/>
  <c r="B48" i="3"/>
  <c r="A48" i="3"/>
  <c r="F40" i="3"/>
  <c r="B40" i="3"/>
  <c r="A40" i="3"/>
  <c r="F39" i="3"/>
  <c r="B39" i="3"/>
  <c r="A39" i="3"/>
  <c r="F38" i="3"/>
  <c r="B38" i="3"/>
  <c r="A38" i="3"/>
  <c r="F37" i="3"/>
  <c r="B37" i="3"/>
  <c r="A37" i="3"/>
  <c r="F36" i="3"/>
  <c r="B36" i="3"/>
  <c r="A36" i="3"/>
  <c r="F35" i="3"/>
  <c r="B35" i="3"/>
  <c r="A35" i="3"/>
  <c r="F34" i="3"/>
  <c r="B34" i="3"/>
  <c r="A34" i="3"/>
  <c r="F33" i="3"/>
  <c r="B33" i="3"/>
  <c r="A33" i="3"/>
  <c r="F32" i="3"/>
  <c r="B32" i="3"/>
  <c r="A32" i="3"/>
  <c r="F31" i="3"/>
  <c r="B31" i="3"/>
  <c r="A31" i="3"/>
  <c r="F30" i="3"/>
  <c r="B30" i="3"/>
  <c r="A30" i="3"/>
  <c r="F29" i="3"/>
  <c r="B29" i="3"/>
  <c r="A29" i="3"/>
  <c r="F28" i="3"/>
  <c r="B28" i="3"/>
  <c r="A28" i="3"/>
  <c r="F27" i="3"/>
  <c r="B27" i="3"/>
  <c r="A27" i="3"/>
  <c r="F26" i="3"/>
  <c r="B26" i="3"/>
  <c r="A26" i="3"/>
  <c r="F25" i="3"/>
  <c r="B25" i="3"/>
  <c r="A25" i="3"/>
  <c r="F24" i="3"/>
  <c r="B24" i="3"/>
  <c r="A24" i="3"/>
  <c r="F23" i="3"/>
  <c r="B23" i="3"/>
  <c r="A23" i="3"/>
  <c r="F22" i="3"/>
  <c r="B22" i="3"/>
  <c r="A22" i="3"/>
  <c r="F21" i="3"/>
  <c r="B21" i="3"/>
  <c r="A21" i="3"/>
  <c r="D20" i="3"/>
  <c r="F20" i="3" s="1"/>
  <c r="A20" i="3"/>
  <c r="F16" i="3"/>
  <c r="F15" i="3" s="1"/>
  <c r="B16" i="3"/>
  <c r="B15" i="3" s="1"/>
  <c r="A16" i="3"/>
  <c r="A15" i="3"/>
  <c r="F12" i="3"/>
  <c r="B12" i="3"/>
  <c r="A12" i="3"/>
  <c r="F11" i="3"/>
  <c r="B11" i="3"/>
  <c r="A11" i="3"/>
  <c r="D10" i="3"/>
  <c r="A10" i="3"/>
  <c r="A9" i="3"/>
  <c r="A8" i="3"/>
  <c r="G4" i="3"/>
  <c r="B2" i="3"/>
  <c r="B1" i="3"/>
  <c r="D51" i="2"/>
  <c r="F51" i="2" s="1"/>
  <c r="C51" i="2"/>
  <c r="B51" i="2"/>
  <c r="B51" i="8" s="1"/>
  <c r="F50" i="2"/>
  <c r="E50" i="2"/>
  <c r="E50" i="3" s="1"/>
  <c r="F49" i="2"/>
  <c r="E49" i="2"/>
  <c r="E49" i="3" s="1"/>
  <c r="F48" i="2"/>
  <c r="E48" i="2"/>
  <c r="G48" i="2" s="1"/>
  <c r="F47" i="2"/>
  <c r="E47" i="2"/>
  <c r="E47" i="3" s="1"/>
  <c r="G47" i="3" s="1"/>
  <c r="F40" i="2"/>
  <c r="E40" i="2"/>
  <c r="E40" i="3" s="1"/>
  <c r="F39" i="2"/>
  <c r="E39" i="2"/>
  <c r="G39" i="2" s="1"/>
  <c r="F38" i="2"/>
  <c r="E38" i="2"/>
  <c r="E38" i="3" s="1"/>
  <c r="E38" i="4" s="1"/>
  <c r="F37" i="2"/>
  <c r="E37" i="2"/>
  <c r="G37" i="2" s="1"/>
  <c r="F36" i="2"/>
  <c r="E36" i="2"/>
  <c r="E36" i="3" s="1"/>
  <c r="F35" i="2"/>
  <c r="E35" i="2"/>
  <c r="G35" i="2" s="1"/>
  <c r="F34" i="2"/>
  <c r="E34" i="2"/>
  <c r="E34" i="3" s="1"/>
  <c r="G34" i="3" s="1"/>
  <c r="F33" i="2"/>
  <c r="E33" i="2"/>
  <c r="E33" i="3" s="1"/>
  <c r="F32" i="2"/>
  <c r="E32" i="2"/>
  <c r="G32" i="2" s="1"/>
  <c r="F31" i="2"/>
  <c r="E31" i="2"/>
  <c r="G31" i="2" s="1"/>
  <c r="F30" i="2"/>
  <c r="E30" i="2"/>
  <c r="E30" i="3" s="1"/>
  <c r="G30" i="3" s="1"/>
  <c r="F29" i="2"/>
  <c r="E29" i="2"/>
  <c r="E29" i="3" s="1"/>
  <c r="F28" i="2"/>
  <c r="E28" i="2"/>
  <c r="E28" i="3" s="1"/>
  <c r="F27" i="2"/>
  <c r="E27" i="2"/>
  <c r="G27" i="2" s="1"/>
  <c r="F26" i="2"/>
  <c r="E26" i="2"/>
  <c r="E26" i="3" s="1"/>
  <c r="G26" i="3" s="1"/>
  <c r="F25" i="2"/>
  <c r="E25" i="2"/>
  <c r="E25" i="3" s="1"/>
  <c r="G25" i="3" s="1"/>
  <c r="F24" i="2"/>
  <c r="E24" i="2"/>
  <c r="E24" i="3" s="1"/>
  <c r="F23" i="2"/>
  <c r="E23" i="2"/>
  <c r="G23" i="2" s="1"/>
  <c r="F22" i="2"/>
  <c r="E22" i="2"/>
  <c r="E22" i="3" s="1"/>
  <c r="E22" i="4" s="1"/>
  <c r="F21" i="2"/>
  <c r="E21" i="2"/>
  <c r="G21" i="2" s="1"/>
  <c r="D20" i="2"/>
  <c r="E20" i="2" s="1"/>
  <c r="C20" i="2"/>
  <c r="B20" i="2"/>
  <c r="B20" i="6" s="1"/>
  <c r="F16" i="2"/>
  <c r="E16" i="2"/>
  <c r="F12" i="2"/>
  <c r="E12" i="2"/>
  <c r="E12" i="3" s="1"/>
  <c r="F11" i="2"/>
  <c r="E11" i="2"/>
  <c r="G11" i="2" s="1"/>
  <c r="D10" i="2"/>
  <c r="C10" i="2"/>
  <c r="B10" i="2"/>
  <c r="B10" i="7" s="1"/>
  <c r="C6" i="2"/>
  <c r="C6" i="6" s="1"/>
  <c r="B6" i="2"/>
  <c r="B6" i="4" s="1"/>
  <c r="D5" i="2"/>
  <c r="D5" i="7" s="1"/>
  <c r="D5" i="8" s="1"/>
  <c r="D5" i="9" s="1"/>
  <c r="D5" i="12" s="1"/>
  <c r="D5" i="13" s="1"/>
  <c r="D5" i="14" s="1"/>
  <c r="D5" i="15" s="1"/>
  <c r="A5" i="2"/>
  <c r="A5" i="3" s="1"/>
  <c r="A5" i="4" s="1"/>
  <c r="A5" i="5" s="1"/>
  <c r="A5" i="6" s="1"/>
  <c r="A5" i="7" s="1"/>
  <c r="A5" i="8" s="1"/>
  <c r="G4" i="2"/>
  <c r="A4" i="2"/>
  <c r="A4" i="3" s="1"/>
  <c r="A4" i="4" s="1"/>
  <c r="A4" i="5" s="1"/>
  <c r="A4" i="6" s="1"/>
  <c r="A4" i="7" s="1"/>
  <c r="A4" i="8" s="1"/>
  <c r="A4" i="9" s="1"/>
  <c r="A4" i="12" s="1"/>
  <c r="A4" i="13" s="1"/>
  <c r="A4" i="14" s="1"/>
  <c r="A4" i="15" s="1"/>
  <c r="H3" i="2"/>
  <c r="H3" i="3" s="1"/>
  <c r="H3" i="4" s="1"/>
  <c r="H3" i="5" s="1"/>
  <c r="H3" i="6" s="1"/>
  <c r="H3" i="7" s="1"/>
  <c r="H3" i="8" s="1"/>
  <c r="H3" i="9" s="1"/>
  <c r="H3" i="12" s="1"/>
  <c r="H3" i="13" s="1"/>
  <c r="H3" i="14" s="1"/>
  <c r="H3" i="15" s="1"/>
  <c r="A3" i="2"/>
  <c r="A3" i="8" s="1"/>
  <c r="H1" i="2"/>
  <c r="H1" i="6" s="1"/>
  <c r="K4" i="1"/>
  <c r="G45" i="3" l="1"/>
  <c r="E45" i="4"/>
  <c r="G44" i="3"/>
  <c r="E44" i="4"/>
  <c r="G45" i="2"/>
  <c r="G43" i="5"/>
  <c r="E43" i="6"/>
  <c r="E18" i="3"/>
  <c r="D8" i="12"/>
  <c r="G17" i="2"/>
  <c r="G44" i="2"/>
  <c r="E46" i="3"/>
  <c r="E13" i="4"/>
  <c r="E19" i="3"/>
  <c r="E42" i="3"/>
  <c r="G43" i="4"/>
  <c r="E14" i="4"/>
  <c r="G41" i="4"/>
  <c r="E41" i="5"/>
  <c r="B15" i="4"/>
  <c r="G17" i="3"/>
  <c r="E17" i="4"/>
  <c r="F15" i="2"/>
  <c r="E16" i="3"/>
  <c r="E15" i="2"/>
  <c r="F10" i="15"/>
  <c r="F10" i="14"/>
  <c r="F10" i="13"/>
  <c r="F10" i="12"/>
  <c r="F10" i="11"/>
  <c r="F9" i="11" s="1"/>
  <c r="C9" i="11"/>
  <c r="C53" i="11" s="1"/>
  <c r="D10" i="11"/>
  <c r="D9" i="11" s="1"/>
  <c r="E10" i="11"/>
  <c r="E9" i="11" s="1"/>
  <c r="E53" i="11" s="1"/>
  <c r="F10" i="9"/>
  <c r="H11" i="11"/>
  <c r="H10" i="11" s="1"/>
  <c r="H52" i="11"/>
  <c r="F10" i="8"/>
  <c r="F10" i="7"/>
  <c r="F10" i="6"/>
  <c r="F9" i="4"/>
  <c r="D8" i="4"/>
  <c r="F8" i="4" s="1"/>
  <c r="F10" i="4"/>
  <c r="F10" i="3"/>
  <c r="E20" i="3"/>
  <c r="G20" i="3" s="1"/>
  <c r="D9" i="3"/>
  <c r="F9" i="3" s="1"/>
  <c r="C9" i="2"/>
  <c r="C8" i="2" s="1"/>
  <c r="C52" i="2" s="1"/>
  <c r="A3" i="4"/>
  <c r="G26" i="2"/>
  <c r="G29" i="2"/>
  <c r="G47" i="2"/>
  <c r="G50" i="2"/>
  <c r="E51" i="2"/>
  <c r="G51" i="2" s="1"/>
  <c r="A3" i="3"/>
  <c r="E23" i="3"/>
  <c r="E23" i="4" s="1"/>
  <c r="G23" i="4" s="1"/>
  <c r="G16" i="2"/>
  <c r="G15" i="2" s="1"/>
  <c r="G25" i="2"/>
  <c r="G28" i="2"/>
  <c r="G49" i="2"/>
  <c r="C6" i="8"/>
  <c r="F10" i="2"/>
  <c r="B6" i="5"/>
  <c r="D9" i="2"/>
  <c r="D8" i="2" s="1"/>
  <c r="F20" i="2"/>
  <c r="E47" i="4"/>
  <c r="E47" i="5" s="1"/>
  <c r="G47" i="5" s="1"/>
  <c r="A3" i="9"/>
  <c r="G12" i="3"/>
  <c r="E12" i="4"/>
  <c r="G12" i="4" s="1"/>
  <c r="E29" i="4"/>
  <c r="E29" i="5" s="1"/>
  <c r="G29" i="3"/>
  <c r="E50" i="4"/>
  <c r="G50" i="4" s="1"/>
  <c r="G50" i="3"/>
  <c r="G33" i="3"/>
  <c r="E33" i="4"/>
  <c r="G33" i="4" s="1"/>
  <c r="G38" i="3"/>
  <c r="E21" i="3"/>
  <c r="E32" i="3"/>
  <c r="G32" i="3" s="1"/>
  <c r="G6" i="11"/>
  <c r="G33" i="2"/>
  <c r="E37" i="3"/>
  <c r="E25" i="4"/>
  <c r="G25" i="4" s="1"/>
  <c r="E26" i="4"/>
  <c r="E26" i="5" s="1"/>
  <c r="G26" i="5" s="1"/>
  <c r="B20" i="9"/>
  <c r="D5" i="3"/>
  <c r="D5" i="4" s="1"/>
  <c r="D5" i="5" s="1"/>
  <c r="D5" i="6" s="1"/>
  <c r="B20" i="5"/>
  <c r="G12" i="2"/>
  <c r="G10" i="2" s="1"/>
  <c r="G22" i="2"/>
  <c r="G38" i="2"/>
  <c r="G16" i="3"/>
  <c r="G22" i="3"/>
  <c r="E39" i="3"/>
  <c r="E39" i="4" s="1"/>
  <c r="E39" i="5" s="1"/>
  <c r="G39" i="5" s="1"/>
  <c r="A3" i="7"/>
  <c r="C6" i="5"/>
  <c r="B6" i="8"/>
  <c r="E22" i="5"/>
  <c r="G22" i="4"/>
  <c r="E38" i="5"/>
  <c r="G38" i="4"/>
  <c r="G40" i="3"/>
  <c r="E40" i="4"/>
  <c r="G24" i="3"/>
  <c r="E24" i="4"/>
  <c r="F9" i="7"/>
  <c r="D8" i="7"/>
  <c r="E20" i="4"/>
  <c r="G20" i="4" s="1"/>
  <c r="G28" i="3"/>
  <c r="E28" i="4"/>
  <c r="G36" i="3"/>
  <c r="E36" i="4"/>
  <c r="G49" i="3"/>
  <c r="E49" i="4"/>
  <c r="A6" i="11"/>
  <c r="A5" i="9"/>
  <c r="A5" i="12" s="1"/>
  <c r="A5" i="13" s="1"/>
  <c r="A5" i="14" s="1"/>
  <c r="A5" i="15" s="1"/>
  <c r="B10" i="13"/>
  <c r="B10" i="15"/>
  <c r="B10" i="12"/>
  <c r="B10" i="14"/>
  <c r="B11" i="11"/>
  <c r="G11" i="11" s="1"/>
  <c r="B10" i="9"/>
  <c r="B10" i="8"/>
  <c r="B10" i="6"/>
  <c r="E34" i="4"/>
  <c r="H1" i="14"/>
  <c r="H1" i="15"/>
  <c r="H1" i="13"/>
  <c r="H1" i="12"/>
  <c r="H1" i="8"/>
  <c r="H1" i="3"/>
  <c r="H1" i="9"/>
  <c r="C6" i="13"/>
  <c r="C6" i="14" s="1"/>
  <c r="C6" i="15" s="1"/>
  <c r="C6" i="12"/>
  <c r="C6" i="9"/>
  <c r="C6" i="7"/>
  <c r="C6" i="4"/>
  <c r="B15" i="14"/>
  <c r="B15" i="15"/>
  <c r="B15" i="13"/>
  <c r="B16" i="11"/>
  <c r="B15" i="12"/>
  <c r="B15" i="8"/>
  <c r="B15" i="9"/>
  <c r="B20" i="14"/>
  <c r="B20" i="15"/>
  <c r="B20" i="13"/>
  <c r="B20" i="12"/>
  <c r="B21" i="11"/>
  <c r="G21" i="11" s="1"/>
  <c r="B20" i="7"/>
  <c r="B20" i="3"/>
  <c r="G24" i="2"/>
  <c r="G34" i="2"/>
  <c r="G40" i="2"/>
  <c r="C6" i="3"/>
  <c r="B10" i="3"/>
  <c r="E27" i="3"/>
  <c r="E35" i="3"/>
  <c r="E48" i="3"/>
  <c r="H1" i="4"/>
  <c r="E30" i="4"/>
  <c r="H1" i="5"/>
  <c r="D9" i="5"/>
  <c r="D8" i="6"/>
  <c r="H1" i="7"/>
  <c r="E31" i="3"/>
  <c r="F51" i="5"/>
  <c r="F51" i="7"/>
  <c r="F20" i="8"/>
  <c r="D8" i="9"/>
  <c r="D52" i="9" s="1"/>
  <c r="F9" i="9"/>
  <c r="B6" i="13"/>
  <c r="B6" i="14" s="1"/>
  <c r="B6" i="15" s="1"/>
  <c r="B6" i="12"/>
  <c r="B6" i="3"/>
  <c r="B51" i="13"/>
  <c r="B51" i="15"/>
  <c r="B51" i="14"/>
  <c r="B52" i="11"/>
  <c r="G52" i="11" s="1"/>
  <c r="B51" i="12"/>
  <c r="B51" i="9"/>
  <c r="E11" i="3"/>
  <c r="B10" i="4"/>
  <c r="B51" i="4"/>
  <c r="B10" i="5"/>
  <c r="B51" i="6"/>
  <c r="F9" i="8"/>
  <c r="M3" i="11"/>
  <c r="A3" i="14"/>
  <c r="A3" i="13"/>
  <c r="A3" i="12"/>
  <c r="A3" i="15"/>
  <c r="A3" i="5"/>
  <c r="B9" i="2"/>
  <c r="B9" i="7" s="1"/>
  <c r="E10" i="2"/>
  <c r="G20" i="2"/>
  <c r="G30" i="2"/>
  <c r="G36" i="2"/>
  <c r="B51" i="3"/>
  <c r="B20" i="4"/>
  <c r="E32" i="4"/>
  <c r="F10" i="5"/>
  <c r="F20" i="5"/>
  <c r="B51" i="5"/>
  <c r="A3" i="6"/>
  <c r="B6" i="6"/>
  <c r="B6" i="7"/>
  <c r="B51" i="7"/>
  <c r="D8" i="8"/>
  <c r="B20" i="8"/>
  <c r="B6" i="9"/>
  <c r="D7" i="10"/>
  <c r="D6" i="10"/>
  <c r="D52" i="6"/>
  <c r="F51" i="6"/>
  <c r="G33" i="11"/>
  <c r="G41" i="11"/>
  <c r="D53" i="11"/>
  <c r="F8" i="12"/>
  <c r="G13" i="11"/>
  <c r="F9" i="13"/>
  <c r="D8" i="13"/>
  <c r="D52" i="13" s="1"/>
  <c r="H21" i="11"/>
  <c r="G25" i="11"/>
  <c r="G29" i="11"/>
  <c r="G37" i="11"/>
  <c r="G50" i="11"/>
  <c r="F53" i="11"/>
  <c r="F9" i="12"/>
  <c r="F51" i="13"/>
  <c r="G26" i="11"/>
  <c r="D52" i="12"/>
  <c r="D9" i="14"/>
  <c r="G30" i="11"/>
  <c r="G34" i="11"/>
  <c r="G38" i="11"/>
  <c r="G51" i="11"/>
  <c r="F9" i="15"/>
  <c r="D8" i="15"/>
  <c r="F51" i="15"/>
  <c r="F51" i="14"/>
  <c r="F51" i="12"/>
  <c r="G18" i="3" l="1"/>
  <c r="E18" i="4"/>
  <c r="G42" i="3"/>
  <c r="E42" i="4"/>
  <c r="E43" i="7"/>
  <c r="G43" i="6"/>
  <c r="G19" i="3"/>
  <c r="G15" i="3" s="1"/>
  <c r="E19" i="4"/>
  <c r="G13" i="4"/>
  <c r="E13" i="5"/>
  <c r="E46" i="4"/>
  <c r="G46" i="3"/>
  <c r="E44" i="5"/>
  <c r="G44" i="4"/>
  <c r="G45" i="4"/>
  <c r="E45" i="5"/>
  <c r="G14" i="4"/>
  <c r="E14" i="5"/>
  <c r="G41" i="5"/>
  <c r="E41" i="6"/>
  <c r="G17" i="4"/>
  <c r="E17" i="5"/>
  <c r="E16" i="4"/>
  <c r="E15" i="3"/>
  <c r="H9" i="11"/>
  <c r="H53" i="11" s="1"/>
  <c r="D52" i="4"/>
  <c r="G29" i="4"/>
  <c r="D8" i="3"/>
  <c r="D52" i="3" s="1"/>
  <c r="E25" i="5"/>
  <c r="G25" i="5" s="1"/>
  <c r="E33" i="5"/>
  <c r="G33" i="5" s="1"/>
  <c r="E23" i="5"/>
  <c r="E23" i="6" s="1"/>
  <c r="E51" i="3"/>
  <c r="G51" i="3" s="1"/>
  <c r="E20" i="5"/>
  <c r="G20" i="5" s="1"/>
  <c r="E9" i="2"/>
  <c r="G9" i="2" s="1"/>
  <c r="G23" i="3"/>
  <c r="E12" i="5"/>
  <c r="E12" i="6" s="1"/>
  <c r="G47" i="4"/>
  <c r="E8" i="2"/>
  <c r="G8" i="2" s="1"/>
  <c r="D52" i="2"/>
  <c r="E52" i="2" s="1"/>
  <c r="G52" i="2" s="1"/>
  <c r="F9" i="2"/>
  <c r="E50" i="5"/>
  <c r="E50" i="6" s="1"/>
  <c r="E39" i="6"/>
  <c r="E39" i="7" s="1"/>
  <c r="E47" i="6"/>
  <c r="E47" i="7" s="1"/>
  <c r="E26" i="6"/>
  <c r="G26" i="6" s="1"/>
  <c r="G39" i="4"/>
  <c r="G26" i="4"/>
  <c r="E37" i="4"/>
  <c r="G37" i="3"/>
  <c r="E21" i="4"/>
  <c r="G21" i="3"/>
  <c r="F8" i="2"/>
  <c r="G39" i="3"/>
  <c r="F52" i="12"/>
  <c r="F52" i="9"/>
  <c r="D52" i="8"/>
  <c r="F8" i="8"/>
  <c r="E51" i="4"/>
  <c r="E34" i="5"/>
  <c r="G34" i="4"/>
  <c r="E49" i="5"/>
  <c r="G49" i="4"/>
  <c r="E28" i="5"/>
  <c r="G28" i="4"/>
  <c r="F8" i="7"/>
  <c r="G47" i="6"/>
  <c r="E40" i="5"/>
  <c r="G40" i="4"/>
  <c r="F8" i="15"/>
  <c r="F9" i="14"/>
  <c r="D8" i="14"/>
  <c r="D52" i="15"/>
  <c r="F52" i="13"/>
  <c r="F8" i="13"/>
  <c r="B9" i="15"/>
  <c r="B9" i="13"/>
  <c r="B9" i="12"/>
  <c r="B9" i="14"/>
  <c r="B10" i="11"/>
  <c r="G10" i="11" s="1"/>
  <c r="B9" i="9"/>
  <c r="B9" i="4"/>
  <c r="B9" i="8"/>
  <c r="B8" i="2"/>
  <c r="B8" i="7" s="1"/>
  <c r="B9" i="3"/>
  <c r="B9" i="5"/>
  <c r="B9" i="6"/>
  <c r="G11" i="3"/>
  <c r="G10" i="3" s="1"/>
  <c r="E11" i="4"/>
  <c r="E10" i="3"/>
  <c r="F8" i="9"/>
  <c r="D8" i="5"/>
  <c r="F9" i="5"/>
  <c r="E35" i="4"/>
  <c r="G35" i="3"/>
  <c r="E29" i="6"/>
  <c r="G29" i="5"/>
  <c r="E38" i="6"/>
  <c r="G38" i="5"/>
  <c r="F52" i="6"/>
  <c r="E32" i="5"/>
  <c r="G32" i="4"/>
  <c r="E30" i="5"/>
  <c r="G30" i="4"/>
  <c r="E27" i="4"/>
  <c r="G27" i="3"/>
  <c r="E36" i="5"/>
  <c r="G36" i="4"/>
  <c r="E24" i="5"/>
  <c r="G24" i="4"/>
  <c r="F8" i="3"/>
  <c r="D52" i="7"/>
  <c r="E31" i="4"/>
  <c r="G31" i="3"/>
  <c r="F8" i="6"/>
  <c r="F52" i="4"/>
  <c r="E48" i="4"/>
  <c r="G48" i="3"/>
  <c r="E22" i="6"/>
  <c r="G22" i="5"/>
  <c r="G44" i="5" l="1"/>
  <c r="E44" i="6"/>
  <c r="G19" i="4"/>
  <c r="E19" i="5"/>
  <c r="G43" i="7"/>
  <c r="E43" i="8"/>
  <c r="G46" i="4"/>
  <c r="E46" i="5"/>
  <c r="G42" i="4"/>
  <c r="E42" i="5"/>
  <c r="G14" i="5"/>
  <c r="E14" i="6"/>
  <c r="G13" i="5"/>
  <c r="E13" i="6"/>
  <c r="G18" i="4"/>
  <c r="E18" i="5"/>
  <c r="G45" i="5"/>
  <c r="E45" i="6"/>
  <c r="G41" i="6"/>
  <c r="E41" i="7"/>
  <c r="G17" i="5"/>
  <c r="E17" i="6"/>
  <c r="E15" i="4"/>
  <c r="G16" i="4"/>
  <c r="G15" i="4" s="1"/>
  <c r="E16" i="5"/>
  <c r="E26" i="7"/>
  <c r="G26" i="7" s="1"/>
  <c r="E20" i="6"/>
  <c r="G20" i="6" s="1"/>
  <c r="E25" i="6"/>
  <c r="E25" i="7" s="1"/>
  <c r="G12" i="5"/>
  <c r="E33" i="6"/>
  <c r="E33" i="7" s="1"/>
  <c r="G23" i="5"/>
  <c r="G39" i="6"/>
  <c r="E8" i="3"/>
  <c r="G8" i="3" s="1"/>
  <c r="E9" i="3"/>
  <c r="G9" i="3" s="1"/>
  <c r="F52" i="2"/>
  <c r="G50" i="5"/>
  <c r="G37" i="4"/>
  <c r="E37" i="5"/>
  <c r="E21" i="5"/>
  <c r="G21" i="4"/>
  <c r="G22" i="6"/>
  <c r="E22" i="7"/>
  <c r="G50" i="6"/>
  <c r="E50" i="7"/>
  <c r="E32" i="6"/>
  <c r="G32" i="5"/>
  <c r="G39" i="7"/>
  <c r="E39" i="8"/>
  <c r="F8" i="5"/>
  <c r="D52" i="5"/>
  <c r="G12" i="6"/>
  <c r="E12" i="7"/>
  <c r="E48" i="5"/>
  <c r="G48" i="4"/>
  <c r="E24" i="6"/>
  <c r="G24" i="5"/>
  <c r="E36" i="6"/>
  <c r="G36" i="5"/>
  <c r="E27" i="5"/>
  <c r="G27" i="4"/>
  <c r="G29" i="6"/>
  <c r="E29" i="7"/>
  <c r="E35" i="5"/>
  <c r="G35" i="4"/>
  <c r="F52" i="15"/>
  <c r="E47" i="8"/>
  <c r="G47" i="7"/>
  <c r="F52" i="7"/>
  <c r="E30" i="6"/>
  <c r="G30" i="5"/>
  <c r="G38" i="6"/>
  <c r="E38" i="7"/>
  <c r="F8" i="14"/>
  <c r="D52" i="14"/>
  <c r="G51" i="4"/>
  <c r="E51" i="5"/>
  <c r="E11" i="5"/>
  <c r="E10" i="4"/>
  <c r="G11" i="4"/>
  <c r="B8" i="13"/>
  <c r="B8" i="15"/>
  <c r="B8" i="12"/>
  <c r="B9" i="11"/>
  <c r="G9" i="11" s="1"/>
  <c r="B8" i="14"/>
  <c r="B8" i="8"/>
  <c r="B8" i="6"/>
  <c r="B8" i="9"/>
  <c r="B8" i="5"/>
  <c r="B8" i="4"/>
  <c r="B8" i="3"/>
  <c r="B52" i="2"/>
  <c r="E40" i="6"/>
  <c r="G40" i="5"/>
  <c r="E49" i="6"/>
  <c r="G49" i="5"/>
  <c r="E23" i="7"/>
  <c r="G23" i="6"/>
  <c r="E31" i="5"/>
  <c r="G31" i="4"/>
  <c r="F52" i="3"/>
  <c r="E52" i="3"/>
  <c r="E28" i="6"/>
  <c r="G28" i="5"/>
  <c r="G34" i="5"/>
  <c r="E34" i="6"/>
  <c r="F52" i="8"/>
  <c r="G18" i="5" l="1"/>
  <c r="E18" i="6"/>
  <c r="G46" i="5"/>
  <c r="E46" i="6"/>
  <c r="G13" i="6"/>
  <c r="E13" i="7"/>
  <c r="E43" i="9"/>
  <c r="G43" i="8"/>
  <c r="G14" i="6"/>
  <c r="E14" i="7"/>
  <c r="G19" i="5"/>
  <c r="E19" i="6"/>
  <c r="G45" i="6"/>
  <c r="E45" i="7"/>
  <c r="E42" i="6"/>
  <c r="G42" i="5"/>
  <c r="E44" i="7"/>
  <c r="G44" i="6"/>
  <c r="G41" i="7"/>
  <c r="E41" i="8"/>
  <c r="G17" i="6"/>
  <c r="E17" i="7"/>
  <c r="E15" i="5"/>
  <c r="E16" i="6"/>
  <c r="G16" i="5"/>
  <c r="G15" i="5" s="1"/>
  <c r="E26" i="8"/>
  <c r="E26" i="9" s="1"/>
  <c r="E20" i="7"/>
  <c r="G20" i="7" s="1"/>
  <c r="G25" i="6"/>
  <c r="G33" i="6"/>
  <c r="G10" i="4"/>
  <c r="E8" i="4"/>
  <c r="G8" i="4" s="1"/>
  <c r="E9" i="4"/>
  <c r="G9" i="4" s="1"/>
  <c r="G37" i="5"/>
  <c r="E37" i="6"/>
  <c r="E21" i="6"/>
  <c r="G21" i="5"/>
  <c r="G52" i="3"/>
  <c r="E52" i="4"/>
  <c r="G52" i="4" s="1"/>
  <c r="E25" i="8"/>
  <c r="G25" i="7"/>
  <c r="E12" i="8"/>
  <c r="G12" i="7"/>
  <c r="E32" i="7"/>
  <c r="G32" i="6"/>
  <c r="E40" i="7"/>
  <c r="G40" i="6"/>
  <c r="E11" i="6"/>
  <c r="E10" i="5"/>
  <c r="G11" i="5"/>
  <c r="E51" i="6"/>
  <c r="G51" i="5"/>
  <c r="G30" i="6"/>
  <c r="E30" i="7"/>
  <c r="E47" i="9"/>
  <c r="E47" i="12" s="1"/>
  <c r="G47" i="12" s="1"/>
  <c r="G47" i="8"/>
  <c r="G35" i="5"/>
  <c r="E35" i="6"/>
  <c r="G27" i="5"/>
  <c r="E27" i="6"/>
  <c r="E24" i="7"/>
  <c r="G24" i="6"/>
  <c r="E33" i="8"/>
  <c r="G33" i="7"/>
  <c r="E39" i="9"/>
  <c r="G39" i="8"/>
  <c r="G50" i="7"/>
  <c r="E50" i="8"/>
  <c r="G22" i="7"/>
  <c r="E22" i="8"/>
  <c r="G34" i="6"/>
  <c r="E34" i="7"/>
  <c r="E49" i="7"/>
  <c r="G49" i="6"/>
  <c r="F52" i="14"/>
  <c r="E36" i="7"/>
  <c r="G36" i="6"/>
  <c r="G48" i="5"/>
  <c r="E48" i="6"/>
  <c r="E31" i="6"/>
  <c r="G31" i="5"/>
  <c r="E28" i="7"/>
  <c r="G28" i="6"/>
  <c r="E23" i="8"/>
  <c r="G23" i="7"/>
  <c r="B52" i="15"/>
  <c r="B52" i="13"/>
  <c r="B53" i="11"/>
  <c r="G53" i="11" s="1"/>
  <c r="B52" i="12"/>
  <c r="B52" i="14"/>
  <c r="B52" i="9"/>
  <c r="B52" i="8"/>
  <c r="B52" i="6"/>
  <c r="B52" i="4"/>
  <c r="B52" i="7"/>
  <c r="B52" i="3"/>
  <c r="B52" i="5"/>
  <c r="E38" i="8"/>
  <c r="G38" i="7"/>
  <c r="G29" i="7"/>
  <c r="E29" i="8"/>
  <c r="F52" i="5"/>
  <c r="G42" i="6" l="1"/>
  <c r="E42" i="7"/>
  <c r="E43" i="12"/>
  <c r="I44" i="11"/>
  <c r="J44" i="11" s="1"/>
  <c r="G43" i="9"/>
  <c r="G13" i="7"/>
  <c r="E13" i="8"/>
  <c r="G19" i="6"/>
  <c r="E19" i="7"/>
  <c r="G46" i="6"/>
  <c r="E46" i="7"/>
  <c r="G45" i="7"/>
  <c r="E45" i="8"/>
  <c r="G14" i="7"/>
  <c r="E14" i="8"/>
  <c r="G18" i="6"/>
  <c r="E18" i="7"/>
  <c r="G44" i="7"/>
  <c r="E44" i="8"/>
  <c r="G41" i="8"/>
  <c r="E41" i="9"/>
  <c r="E20" i="8"/>
  <c r="E20" i="9" s="1"/>
  <c r="G17" i="7"/>
  <c r="E17" i="8"/>
  <c r="E15" i="6"/>
  <c r="E16" i="7"/>
  <c r="G16" i="6"/>
  <c r="G15" i="6" s="1"/>
  <c r="G26" i="8"/>
  <c r="E9" i="5"/>
  <c r="E9" i="6" s="1"/>
  <c r="E8" i="5"/>
  <c r="G10" i="5"/>
  <c r="E52" i="5"/>
  <c r="G52" i="5" s="1"/>
  <c r="G37" i="6"/>
  <c r="E37" i="7"/>
  <c r="G21" i="6"/>
  <c r="E21" i="7"/>
  <c r="G29" i="8"/>
  <c r="E29" i="9"/>
  <c r="E23" i="9"/>
  <c r="G23" i="8"/>
  <c r="E28" i="8"/>
  <c r="G28" i="7"/>
  <c r="E36" i="8"/>
  <c r="G36" i="7"/>
  <c r="E49" i="8"/>
  <c r="G49" i="7"/>
  <c r="I40" i="11"/>
  <c r="J40" i="11" s="1"/>
  <c r="E39" i="12"/>
  <c r="G39" i="9"/>
  <c r="E24" i="8"/>
  <c r="G24" i="7"/>
  <c r="E22" i="9"/>
  <c r="G22" i="8"/>
  <c r="E30" i="8"/>
  <c r="G30" i="7"/>
  <c r="G50" i="8"/>
  <c r="E50" i="9"/>
  <c r="G27" i="6"/>
  <c r="E27" i="7"/>
  <c r="G11" i="6"/>
  <c r="E11" i="7"/>
  <c r="E10" i="6"/>
  <c r="E12" i="9"/>
  <c r="G12" i="8"/>
  <c r="E25" i="9"/>
  <c r="G25" i="8"/>
  <c r="G35" i="6"/>
  <c r="E35" i="7"/>
  <c r="E40" i="8"/>
  <c r="G40" i="7"/>
  <c r="E32" i="8"/>
  <c r="G32" i="7"/>
  <c r="I27" i="11"/>
  <c r="J27" i="11" s="1"/>
  <c r="E26" i="12"/>
  <c r="G26" i="9"/>
  <c r="G48" i="6"/>
  <c r="E48" i="7"/>
  <c r="E34" i="8"/>
  <c r="G34" i="7"/>
  <c r="G38" i="8"/>
  <c r="E38" i="9"/>
  <c r="E31" i="7"/>
  <c r="G31" i="6"/>
  <c r="G33" i="8"/>
  <c r="E33" i="9"/>
  <c r="I48" i="11"/>
  <c r="J48" i="11" s="1"/>
  <c r="G47" i="9"/>
  <c r="G51" i="6"/>
  <c r="E51" i="7"/>
  <c r="G13" i="8" l="1"/>
  <c r="E13" i="9"/>
  <c r="G14" i="8"/>
  <c r="E14" i="9"/>
  <c r="G45" i="8"/>
  <c r="E45" i="9"/>
  <c r="M44" i="11"/>
  <c r="K44" i="11"/>
  <c r="L44" i="11"/>
  <c r="G44" i="8"/>
  <c r="E44" i="9"/>
  <c r="G46" i="7"/>
  <c r="E46" i="8"/>
  <c r="E43" i="13"/>
  <c r="G43" i="12"/>
  <c r="G42" i="7"/>
  <c r="E42" i="8"/>
  <c r="G18" i="7"/>
  <c r="E18" i="8"/>
  <c r="G19" i="7"/>
  <c r="E19" i="8"/>
  <c r="G41" i="9"/>
  <c r="I42" i="11"/>
  <c r="J42" i="11" s="1"/>
  <c r="E41" i="12"/>
  <c r="G9" i="5"/>
  <c r="G20" i="8"/>
  <c r="G17" i="8"/>
  <c r="E17" i="9"/>
  <c r="E15" i="7"/>
  <c r="G16" i="7"/>
  <c r="G15" i="7" s="1"/>
  <c r="E16" i="8"/>
  <c r="E52" i="6"/>
  <c r="E52" i="7" s="1"/>
  <c r="E8" i="6"/>
  <c r="G8" i="5"/>
  <c r="G10" i="6"/>
  <c r="G9" i="6"/>
  <c r="E9" i="7"/>
  <c r="G21" i="7"/>
  <c r="E21" i="8"/>
  <c r="G37" i="7"/>
  <c r="E37" i="8"/>
  <c r="G32" i="8"/>
  <c r="E32" i="9"/>
  <c r="E12" i="12"/>
  <c r="I13" i="11"/>
  <c r="J13" i="11" s="1"/>
  <c r="G12" i="9"/>
  <c r="E27" i="8"/>
  <c r="G27" i="7"/>
  <c r="E24" i="9"/>
  <c r="G24" i="8"/>
  <c r="K48" i="11"/>
  <c r="M48" i="11"/>
  <c r="L48" i="11"/>
  <c r="G34" i="8"/>
  <c r="E34" i="9"/>
  <c r="G26" i="12"/>
  <c r="E26" i="13"/>
  <c r="G30" i="8"/>
  <c r="E30" i="9"/>
  <c r="G49" i="8"/>
  <c r="E49" i="9"/>
  <c r="G28" i="8"/>
  <c r="E28" i="9"/>
  <c r="E51" i="8"/>
  <c r="G51" i="7"/>
  <c r="E31" i="8"/>
  <c r="G31" i="7"/>
  <c r="E38" i="12"/>
  <c r="I39" i="11"/>
  <c r="J39" i="11" s="1"/>
  <c r="G38" i="9"/>
  <c r="E48" i="8"/>
  <c r="G48" i="7"/>
  <c r="K27" i="11"/>
  <c r="M27" i="11"/>
  <c r="L27" i="11"/>
  <c r="G40" i="8"/>
  <c r="E40" i="9"/>
  <c r="E25" i="12"/>
  <c r="I26" i="11"/>
  <c r="J26" i="11" s="1"/>
  <c r="G25" i="9"/>
  <c r="G11" i="7"/>
  <c r="E10" i="7"/>
  <c r="E11" i="8"/>
  <c r="E50" i="12"/>
  <c r="I51" i="11"/>
  <c r="J51" i="11" s="1"/>
  <c r="G50" i="9"/>
  <c r="G20" i="9"/>
  <c r="E20" i="12"/>
  <c r="E39" i="13"/>
  <c r="G39" i="12"/>
  <c r="E29" i="12"/>
  <c r="I30" i="11"/>
  <c r="J30" i="11" s="1"/>
  <c r="G29" i="9"/>
  <c r="E47" i="13"/>
  <c r="E33" i="12"/>
  <c r="I34" i="11"/>
  <c r="J34" i="11" s="1"/>
  <c r="G33" i="9"/>
  <c r="E35" i="8"/>
  <c r="G35" i="7"/>
  <c r="I23" i="11"/>
  <c r="J23" i="11" s="1"/>
  <c r="E22" i="12"/>
  <c r="G22" i="9"/>
  <c r="M40" i="11"/>
  <c r="L40" i="11"/>
  <c r="K40" i="11"/>
  <c r="G36" i="8"/>
  <c r="E36" i="9"/>
  <c r="E23" i="12"/>
  <c r="I24" i="11"/>
  <c r="J24" i="11" s="1"/>
  <c r="G23" i="9"/>
  <c r="G19" i="8" l="1"/>
  <c r="E19" i="9"/>
  <c r="G14" i="9"/>
  <c r="I15" i="11"/>
  <c r="J15" i="11" s="1"/>
  <c r="E14" i="12"/>
  <c r="G45" i="9"/>
  <c r="I46" i="11"/>
  <c r="J46" i="11" s="1"/>
  <c r="E45" i="12"/>
  <c r="G18" i="8"/>
  <c r="E18" i="9"/>
  <c r="E44" i="12"/>
  <c r="I45" i="11"/>
  <c r="J45" i="11" s="1"/>
  <c r="G44" i="9"/>
  <c r="G43" i="13"/>
  <c r="E43" i="14"/>
  <c r="G13" i="9"/>
  <c r="I14" i="11"/>
  <c r="J14" i="11" s="1"/>
  <c r="E13" i="12"/>
  <c r="G46" i="8"/>
  <c r="E46" i="9"/>
  <c r="G42" i="8"/>
  <c r="E42" i="9"/>
  <c r="G41" i="12"/>
  <c r="E41" i="13"/>
  <c r="L42" i="11"/>
  <c r="M42" i="11"/>
  <c r="K42" i="11"/>
  <c r="G17" i="9"/>
  <c r="E17" i="12"/>
  <c r="I18" i="11"/>
  <c r="J18" i="11" s="1"/>
  <c r="G52" i="6"/>
  <c r="E15" i="8"/>
  <c r="G16" i="8"/>
  <c r="G15" i="8" s="1"/>
  <c r="E16" i="9"/>
  <c r="G10" i="7"/>
  <c r="E8" i="7"/>
  <c r="G8" i="6"/>
  <c r="E21" i="9"/>
  <c r="G21" i="8"/>
  <c r="G37" i="8"/>
  <c r="E37" i="9"/>
  <c r="G9" i="7"/>
  <c r="E9" i="8"/>
  <c r="E36" i="12"/>
  <c r="I37" i="11"/>
  <c r="J37" i="11" s="1"/>
  <c r="G36" i="9"/>
  <c r="M24" i="11"/>
  <c r="L24" i="11"/>
  <c r="K24" i="11"/>
  <c r="K23" i="11"/>
  <c r="M23" i="11"/>
  <c r="L23" i="11"/>
  <c r="K34" i="11"/>
  <c r="M34" i="11"/>
  <c r="L34" i="11"/>
  <c r="E29" i="13"/>
  <c r="G29" i="12"/>
  <c r="E11" i="9"/>
  <c r="G11" i="8"/>
  <c r="G10" i="8" s="1"/>
  <c r="E10" i="8"/>
  <c r="K26" i="11"/>
  <c r="M26" i="11"/>
  <c r="L26" i="11"/>
  <c r="K39" i="11"/>
  <c r="M39" i="11"/>
  <c r="L39" i="11"/>
  <c r="I31" i="11"/>
  <c r="J31" i="11" s="1"/>
  <c r="E30" i="12"/>
  <c r="G30" i="9"/>
  <c r="E34" i="12"/>
  <c r="I35" i="11"/>
  <c r="J35" i="11" s="1"/>
  <c r="G34" i="9"/>
  <c r="I25" i="11"/>
  <c r="J25" i="11" s="1"/>
  <c r="E24" i="12"/>
  <c r="G24" i="9"/>
  <c r="M13" i="11"/>
  <c r="K13" i="11"/>
  <c r="L13" i="11"/>
  <c r="E33" i="13"/>
  <c r="G33" i="12"/>
  <c r="E25" i="13"/>
  <c r="G25" i="12"/>
  <c r="G38" i="12"/>
  <c r="E38" i="13"/>
  <c r="G51" i="8"/>
  <c r="E51" i="9"/>
  <c r="I29" i="11"/>
  <c r="J29" i="11" s="1"/>
  <c r="E28" i="12"/>
  <c r="G28" i="9"/>
  <c r="G52" i="7"/>
  <c r="E52" i="8"/>
  <c r="E12" i="13"/>
  <c r="G12" i="12"/>
  <c r="E35" i="9"/>
  <c r="G35" i="8"/>
  <c r="E47" i="14"/>
  <c r="G47" i="13"/>
  <c r="G39" i="13"/>
  <c r="E39" i="14"/>
  <c r="K51" i="11"/>
  <c r="M51" i="11"/>
  <c r="L51" i="11"/>
  <c r="E40" i="12"/>
  <c r="I41" i="11"/>
  <c r="J41" i="11" s="1"/>
  <c r="G40" i="9"/>
  <c r="E48" i="9"/>
  <c r="G48" i="8"/>
  <c r="E49" i="12"/>
  <c r="I50" i="11"/>
  <c r="J50" i="11" s="1"/>
  <c r="G49" i="9"/>
  <c r="E26" i="14"/>
  <c r="G26" i="13"/>
  <c r="E27" i="9"/>
  <c r="G27" i="8"/>
  <c r="E32" i="12"/>
  <c r="I33" i="11"/>
  <c r="J33" i="11" s="1"/>
  <c r="G32" i="9"/>
  <c r="E23" i="13"/>
  <c r="G23" i="12"/>
  <c r="G22" i="12"/>
  <c r="E22" i="13"/>
  <c r="K30" i="11"/>
  <c r="M30" i="11"/>
  <c r="L30" i="11"/>
  <c r="E20" i="13"/>
  <c r="G20" i="12"/>
  <c r="E50" i="13"/>
  <c r="G50" i="12"/>
  <c r="E31" i="9"/>
  <c r="G31" i="8"/>
  <c r="E43" i="15" l="1"/>
  <c r="G43" i="15" s="1"/>
  <c r="G43" i="14"/>
  <c r="M46" i="11"/>
  <c r="K46" i="11"/>
  <c r="L46" i="11"/>
  <c r="G42" i="9"/>
  <c r="E42" i="12"/>
  <c r="I43" i="11"/>
  <c r="J43" i="11" s="1"/>
  <c r="G14" i="12"/>
  <c r="E14" i="13"/>
  <c r="G45" i="12"/>
  <c r="E45" i="13"/>
  <c r="G46" i="9"/>
  <c r="E46" i="12"/>
  <c r="I47" i="11"/>
  <c r="J47" i="11" s="1"/>
  <c r="K45" i="11"/>
  <c r="M45" i="11"/>
  <c r="L45" i="11"/>
  <c r="K15" i="11"/>
  <c r="M15" i="11"/>
  <c r="L15" i="11"/>
  <c r="G44" i="12"/>
  <c r="E44" i="13"/>
  <c r="G13" i="12"/>
  <c r="E13" i="13"/>
  <c r="G18" i="9"/>
  <c r="I19" i="11"/>
  <c r="J19" i="11" s="1"/>
  <c r="E18" i="12"/>
  <c r="G19" i="9"/>
  <c r="I20" i="11"/>
  <c r="J20" i="11" s="1"/>
  <c r="E19" i="12"/>
  <c r="L14" i="11"/>
  <c r="M14" i="11"/>
  <c r="K14" i="11"/>
  <c r="G41" i="13"/>
  <c r="E41" i="14"/>
  <c r="G17" i="12"/>
  <c r="E17" i="13"/>
  <c r="M18" i="11"/>
  <c r="L18" i="11"/>
  <c r="K18" i="11"/>
  <c r="E15" i="9"/>
  <c r="G16" i="9"/>
  <c r="G15" i="9" s="1"/>
  <c r="E16" i="12"/>
  <c r="I17" i="11"/>
  <c r="G8" i="7"/>
  <c r="E8" i="8"/>
  <c r="I38" i="11"/>
  <c r="J38" i="11" s="1"/>
  <c r="G37" i="9"/>
  <c r="E37" i="12"/>
  <c r="G9" i="8"/>
  <c r="E9" i="9"/>
  <c r="E21" i="12"/>
  <c r="I22" i="11"/>
  <c r="J22" i="11" s="1"/>
  <c r="M22" i="11" s="1"/>
  <c r="G21" i="9"/>
  <c r="I32" i="11"/>
  <c r="J32" i="11" s="1"/>
  <c r="E31" i="12"/>
  <c r="G31" i="9"/>
  <c r="G50" i="13"/>
  <c r="E50" i="14"/>
  <c r="G32" i="12"/>
  <c r="E32" i="13"/>
  <c r="E26" i="15"/>
  <c r="G26" i="15" s="1"/>
  <c r="G26" i="14"/>
  <c r="G40" i="12"/>
  <c r="E40" i="13"/>
  <c r="E39" i="15"/>
  <c r="G39" i="15" s="1"/>
  <c r="G39" i="14"/>
  <c r="G52" i="8"/>
  <c r="E52" i="9"/>
  <c r="G25" i="13"/>
  <c r="E25" i="14"/>
  <c r="G33" i="13"/>
  <c r="E33" i="14"/>
  <c r="K35" i="11"/>
  <c r="M35" i="11"/>
  <c r="L35" i="11"/>
  <c r="K31" i="11"/>
  <c r="M31" i="11"/>
  <c r="L31" i="11"/>
  <c r="E11" i="12"/>
  <c r="I12" i="11"/>
  <c r="E10" i="9"/>
  <c r="G11" i="9"/>
  <c r="G10" i="9" s="1"/>
  <c r="M41" i="11"/>
  <c r="K41" i="11"/>
  <c r="L41" i="11"/>
  <c r="G23" i="13"/>
  <c r="E23" i="14"/>
  <c r="I49" i="11"/>
  <c r="E48" i="12"/>
  <c r="G48" i="9"/>
  <c r="I36" i="11"/>
  <c r="J36" i="11" s="1"/>
  <c r="E35" i="12"/>
  <c r="G35" i="9"/>
  <c r="E28" i="13"/>
  <c r="G28" i="12"/>
  <c r="E38" i="14"/>
  <c r="G38" i="13"/>
  <c r="E24" i="13"/>
  <c r="G24" i="12"/>
  <c r="G34" i="12"/>
  <c r="E34" i="13"/>
  <c r="M33" i="11"/>
  <c r="K33" i="11"/>
  <c r="L33" i="11"/>
  <c r="G49" i="12"/>
  <c r="E49" i="13"/>
  <c r="E47" i="15"/>
  <c r="G47" i="15" s="1"/>
  <c r="G47" i="14"/>
  <c r="G12" i="13"/>
  <c r="E12" i="14"/>
  <c r="E51" i="12"/>
  <c r="G51" i="9"/>
  <c r="G20" i="13"/>
  <c r="E20" i="14"/>
  <c r="E22" i="14"/>
  <c r="G22" i="13"/>
  <c r="I28" i="11"/>
  <c r="E27" i="12"/>
  <c r="G27" i="9"/>
  <c r="M50" i="11"/>
  <c r="K50" i="11"/>
  <c r="L50" i="11"/>
  <c r="M29" i="11"/>
  <c r="K29" i="11"/>
  <c r="L29" i="11"/>
  <c r="M25" i="11"/>
  <c r="K25" i="11"/>
  <c r="L25" i="11"/>
  <c r="G29" i="13"/>
  <c r="E29" i="14"/>
  <c r="M37" i="11"/>
  <c r="K37" i="11"/>
  <c r="L37" i="11"/>
  <c r="G30" i="12"/>
  <c r="E30" i="13"/>
  <c r="G36" i="12"/>
  <c r="E36" i="13"/>
  <c r="G42" i="12" l="1"/>
  <c r="E42" i="13"/>
  <c r="M43" i="11"/>
  <c r="K43" i="11"/>
  <c r="L43" i="11"/>
  <c r="E44" i="14"/>
  <c r="G44" i="13"/>
  <c r="G46" i="12"/>
  <c r="E46" i="13"/>
  <c r="K47" i="11"/>
  <c r="L47" i="11"/>
  <c r="M47" i="11"/>
  <c r="K20" i="11"/>
  <c r="M20" i="11"/>
  <c r="L20" i="11"/>
  <c r="G18" i="12"/>
  <c r="E18" i="13"/>
  <c r="G45" i="13"/>
  <c r="E45" i="14"/>
  <c r="L19" i="11"/>
  <c r="K19" i="11"/>
  <c r="M19" i="11"/>
  <c r="G14" i="13"/>
  <c r="E14" i="14"/>
  <c r="G19" i="12"/>
  <c r="E19" i="13"/>
  <c r="G13" i="13"/>
  <c r="E13" i="14"/>
  <c r="G41" i="14"/>
  <c r="E41" i="15"/>
  <c r="G41" i="15" s="1"/>
  <c r="G17" i="13"/>
  <c r="E17" i="14"/>
  <c r="E15" i="12"/>
  <c r="G16" i="12"/>
  <c r="E16" i="13"/>
  <c r="I16" i="11"/>
  <c r="J17" i="11"/>
  <c r="L22" i="11"/>
  <c r="E8" i="9"/>
  <c r="G8" i="8"/>
  <c r="E37" i="13"/>
  <c r="G37" i="12"/>
  <c r="K22" i="11"/>
  <c r="E21" i="13"/>
  <c r="G21" i="12"/>
  <c r="E9" i="12"/>
  <c r="G9" i="9"/>
  <c r="K38" i="11"/>
  <c r="M38" i="11"/>
  <c r="L38" i="11"/>
  <c r="G20" i="14"/>
  <c r="E20" i="15"/>
  <c r="G20" i="15" s="1"/>
  <c r="E12" i="15"/>
  <c r="G12" i="15" s="1"/>
  <c r="G12" i="14"/>
  <c r="E49" i="14"/>
  <c r="G49" i="13"/>
  <c r="E24" i="14"/>
  <c r="G24" i="13"/>
  <c r="E28" i="14"/>
  <c r="G28" i="13"/>
  <c r="I11" i="11"/>
  <c r="J12" i="11"/>
  <c r="E33" i="15"/>
  <c r="G33" i="15" s="1"/>
  <c r="G33" i="14"/>
  <c r="G52" i="9"/>
  <c r="E52" i="12"/>
  <c r="E40" i="14"/>
  <c r="G40" i="13"/>
  <c r="E32" i="14"/>
  <c r="G32" i="13"/>
  <c r="G51" i="12"/>
  <c r="E51" i="13"/>
  <c r="M36" i="11"/>
  <c r="L36" i="11"/>
  <c r="K36" i="11"/>
  <c r="E27" i="13"/>
  <c r="G27" i="12"/>
  <c r="E29" i="15"/>
  <c r="G29" i="15" s="1"/>
  <c r="G29" i="14"/>
  <c r="J28" i="11"/>
  <c r="I21" i="11"/>
  <c r="E34" i="14"/>
  <c r="G34" i="13"/>
  <c r="E48" i="13"/>
  <c r="G48" i="12"/>
  <c r="E11" i="13"/>
  <c r="E10" i="12"/>
  <c r="G11" i="12"/>
  <c r="E31" i="13"/>
  <c r="G31" i="12"/>
  <c r="E22" i="15"/>
  <c r="G22" i="15" s="1"/>
  <c r="G22" i="14"/>
  <c r="E23" i="15"/>
  <c r="G23" i="15" s="1"/>
  <c r="G23" i="14"/>
  <c r="E36" i="14"/>
  <c r="G36" i="13"/>
  <c r="E30" i="14"/>
  <c r="G30" i="13"/>
  <c r="E38" i="15"/>
  <c r="G38" i="15" s="1"/>
  <c r="G38" i="14"/>
  <c r="E35" i="13"/>
  <c r="G35" i="12"/>
  <c r="I52" i="11"/>
  <c r="J49" i="11"/>
  <c r="E25" i="15"/>
  <c r="G25" i="15" s="1"/>
  <c r="G25" i="14"/>
  <c r="E50" i="15"/>
  <c r="G50" i="15" s="1"/>
  <c r="G50" i="14"/>
  <c r="M32" i="11"/>
  <c r="L32" i="11"/>
  <c r="K32" i="11"/>
  <c r="G14" i="14" l="1"/>
  <c r="E14" i="15"/>
  <c r="G14" i="15" s="1"/>
  <c r="G44" i="14"/>
  <c r="E44" i="15"/>
  <c r="G44" i="15" s="1"/>
  <c r="G15" i="12"/>
  <c r="G13" i="14"/>
  <c r="E13" i="15"/>
  <c r="G13" i="15" s="1"/>
  <c r="G45" i="14"/>
  <c r="E45" i="15"/>
  <c r="G45" i="15" s="1"/>
  <c r="G19" i="13"/>
  <c r="E19" i="14"/>
  <c r="G42" i="13"/>
  <c r="E42" i="14"/>
  <c r="G18" i="13"/>
  <c r="E18" i="14"/>
  <c r="G46" i="13"/>
  <c r="E46" i="14"/>
  <c r="G17" i="14"/>
  <c r="E17" i="15"/>
  <c r="G17" i="15" s="1"/>
  <c r="E15" i="13"/>
  <c r="G16" i="13"/>
  <c r="E16" i="14"/>
  <c r="I10" i="11"/>
  <c r="I9" i="11" s="1"/>
  <c r="I53" i="11" s="1"/>
  <c r="J16" i="11"/>
  <c r="M17" i="11"/>
  <c r="M16" i="11" s="1"/>
  <c r="L17" i="11"/>
  <c r="L16" i="11" s="1"/>
  <c r="K17" i="11"/>
  <c r="K16" i="11" s="1"/>
  <c r="G10" i="12"/>
  <c r="G8" i="9"/>
  <c r="E8" i="12"/>
  <c r="G21" i="13"/>
  <c r="E21" i="14"/>
  <c r="G9" i="12"/>
  <c r="E9" i="13"/>
  <c r="G37" i="13"/>
  <c r="E37" i="14"/>
  <c r="E34" i="15"/>
  <c r="G34" i="15" s="1"/>
  <c r="G34" i="14"/>
  <c r="M28" i="11"/>
  <c r="L28" i="11"/>
  <c r="L21" i="11" s="1"/>
  <c r="K28" i="11"/>
  <c r="K21" i="11" s="1"/>
  <c r="J21" i="11"/>
  <c r="M21" i="11" s="1"/>
  <c r="G40" i="14"/>
  <c r="E40" i="15"/>
  <c r="G40" i="15" s="1"/>
  <c r="G28" i="14"/>
  <c r="E28" i="15"/>
  <c r="G28" i="15" s="1"/>
  <c r="G49" i="14"/>
  <c r="E49" i="15"/>
  <c r="G49" i="15" s="1"/>
  <c r="J52" i="11"/>
  <c r="M49" i="11"/>
  <c r="L49" i="11"/>
  <c r="L52" i="11" s="1"/>
  <c r="K49" i="11"/>
  <c r="K52" i="11" s="1"/>
  <c r="G36" i="14"/>
  <c r="E36" i="15"/>
  <c r="G36" i="15" s="1"/>
  <c r="E30" i="15"/>
  <c r="G30" i="15" s="1"/>
  <c r="G30" i="14"/>
  <c r="G52" i="12"/>
  <c r="E52" i="13"/>
  <c r="M12" i="11"/>
  <c r="L12" i="11"/>
  <c r="L11" i="11" s="1"/>
  <c r="K12" i="11"/>
  <c r="K11" i="11" s="1"/>
  <c r="J11" i="11"/>
  <c r="G31" i="13"/>
  <c r="E31" i="14"/>
  <c r="G35" i="13"/>
  <c r="E35" i="14"/>
  <c r="E11" i="14"/>
  <c r="E10" i="13"/>
  <c r="G11" i="13"/>
  <c r="G48" i="13"/>
  <c r="E48" i="14"/>
  <c r="G27" i="13"/>
  <c r="E27" i="14"/>
  <c r="G51" i="13"/>
  <c r="E51" i="14"/>
  <c r="G32" i="14"/>
  <c r="E32" i="15"/>
  <c r="G32" i="15" s="1"/>
  <c r="G24" i="14"/>
  <c r="E24" i="15"/>
  <c r="G24" i="15" s="1"/>
  <c r="G18" i="14" l="1"/>
  <c r="E18" i="15"/>
  <c r="G18" i="15" s="1"/>
  <c r="G15" i="13"/>
  <c r="G42" i="14"/>
  <c r="E42" i="15"/>
  <c r="G42" i="15" s="1"/>
  <c r="G19" i="14"/>
  <c r="E19" i="15"/>
  <c r="G19" i="15" s="1"/>
  <c r="G46" i="14"/>
  <c r="E46" i="15"/>
  <c r="G46" i="15" s="1"/>
  <c r="K10" i="11"/>
  <c r="K9" i="11" s="1"/>
  <c r="K53" i="11" s="1"/>
  <c r="E15" i="14"/>
  <c r="E16" i="15"/>
  <c r="G16" i="14"/>
  <c r="L10" i="11"/>
  <c r="L9" i="11" s="1"/>
  <c r="L53" i="11" s="1"/>
  <c r="G10" i="13"/>
  <c r="G8" i="12"/>
  <c r="E8" i="13"/>
  <c r="E9" i="14"/>
  <c r="G9" i="13"/>
  <c r="E37" i="15"/>
  <c r="G37" i="15" s="1"/>
  <c r="G37" i="14"/>
  <c r="E21" i="15"/>
  <c r="G21" i="15" s="1"/>
  <c r="G21" i="14"/>
  <c r="E31" i="15"/>
  <c r="G31" i="15" s="1"/>
  <c r="G31" i="14"/>
  <c r="G51" i="14"/>
  <c r="E51" i="15"/>
  <c r="G51" i="15" s="1"/>
  <c r="M11" i="11"/>
  <c r="J10" i="11"/>
  <c r="E48" i="15"/>
  <c r="G48" i="15" s="1"/>
  <c r="G48" i="14"/>
  <c r="E35" i="15"/>
  <c r="G35" i="15" s="1"/>
  <c r="G35" i="14"/>
  <c r="G52" i="13"/>
  <c r="E52" i="14"/>
  <c r="G11" i="14"/>
  <c r="E10" i="14"/>
  <c r="E11" i="15"/>
  <c r="E27" i="15"/>
  <c r="G27" i="15" s="1"/>
  <c r="G27" i="14"/>
  <c r="M52" i="11"/>
  <c r="G15" i="14" l="1"/>
  <c r="E15" i="15"/>
  <c r="G16" i="15"/>
  <c r="G15" i="15" s="1"/>
  <c r="G10" i="14"/>
  <c r="G8" i="13"/>
  <c r="E8" i="14"/>
  <c r="G9" i="14"/>
  <c r="E9" i="15"/>
  <c r="G9" i="15" s="1"/>
  <c r="M10" i="11"/>
  <c r="J9" i="11"/>
  <c r="G52" i="14"/>
  <c r="E52" i="15"/>
  <c r="G52" i="15" s="1"/>
  <c r="E10" i="15"/>
  <c r="G11" i="15"/>
  <c r="G10" i="15" s="1"/>
  <c r="G8" i="14" l="1"/>
  <c r="E8" i="15"/>
  <c r="G8" i="15" s="1"/>
  <c r="M9" i="11"/>
  <c r="J53" i="11"/>
  <c r="M53" i="11" s="1"/>
</calcChain>
</file>

<file path=xl/sharedStrings.xml><?xml version="1.0" encoding="utf-8"?>
<sst xmlns="http://schemas.openxmlformats.org/spreadsheetml/2006/main" count="237" uniqueCount="106">
  <si>
    <t>Expediture Statement FY</t>
  </si>
  <si>
    <t xml:space="preserve">Serial No. </t>
  </si>
  <si>
    <t>DDO Code</t>
  </si>
  <si>
    <t>Name of DDO with Cell No.</t>
  </si>
  <si>
    <t>MAIN</t>
  </si>
  <si>
    <t>Name Clerk with Cell No.</t>
  </si>
  <si>
    <t>Rana Abdullah 0302-6422655</t>
  </si>
  <si>
    <t>EXCESS AND SURRENDER</t>
  </si>
  <si>
    <t>Name of School:</t>
  </si>
  <si>
    <t>Govt. High School Jalal Balaggan</t>
  </si>
  <si>
    <t>City</t>
  </si>
  <si>
    <t>Gujranwala</t>
  </si>
  <si>
    <t>Department</t>
  </si>
  <si>
    <t>District Education Authority:</t>
  </si>
  <si>
    <t>Note</t>
  </si>
  <si>
    <t xml:space="preserve">Month of: </t>
  </si>
  <si>
    <t>To get Expenditure Format or in case of any query
Contact me:
Rana Abdullah Sarwar J/C GGHS Jalal Balaggan
0302-6422655</t>
  </si>
  <si>
    <t>BEST OF LUCK</t>
  </si>
  <si>
    <t>Macro Code</t>
  </si>
  <si>
    <t>Sub RenameSheet()
Dim rs As Worksheet
For Each rs In Sheets
rs.Name = rs.Range("G4")
Next rs
End Sub</t>
  </si>
  <si>
    <t>Budget of DEA under DEO (Secondary Education)</t>
  </si>
  <si>
    <t>Sr.No</t>
  </si>
  <si>
    <t xml:space="preserve">School Education Department (Non Development) </t>
  </si>
  <si>
    <t>Month of :</t>
  </si>
  <si>
    <t>Object Code</t>
  </si>
  <si>
    <t>Departmental Figure</t>
  </si>
  <si>
    <t>A.G. Figure</t>
  </si>
  <si>
    <t>Variation</t>
  </si>
  <si>
    <t>Current Month Figure</t>
  </si>
  <si>
    <t>Progressive Figure</t>
  </si>
  <si>
    <t>TOTAL EXPENSES RELATED EMPLOYEE</t>
  </si>
  <si>
    <t>TOTAL PAY</t>
  </si>
  <si>
    <t>TOTALA BASIC PAY OF OFFICERS</t>
  </si>
  <si>
    <t>A01101-BASIC PAY</t>
  </si>
  <si>
    <t>A01105-QUALIFICATION PAY</t>
  </si>
  <si>
    <t>A01151-BASIC PAY</t>
  </si>
  <si>
    <t>A01155-QUALIFICATION PAY</t>
  </si>
  <si>
    <t>TOTAL ALLOWANCES</t>
  </si>
  <si>
    <t>A01201-SENIOR POST ALLOWANCE</t>
  </si>
  <si>
    <t>A01202-HOUSE RENT ALLOWANCE</t>
  </si>
  <si>
    <t>A01203-CONVEYANCE ALLOWANCE</t>
  </si>
  <si>
    <t>A0120D-INTEGRATED ALLOWANCE</t>
  </si>
  <si>
    <t>A01216-QUALIFICATION ALLOWANCE</t>
  </si>
  <si>
    <t>A01217-MEDICAL ALLOWANCE</t>
  </si>
  <si>
    <t>A0121N-PERSONAL ALLOWANCE</t>
  </si>
  <si>
    <t>A0122N-SPECIAL CONVEYANCE ALLOWANCE TO DISBAL</t>
  </si>
  <si>
    <t>A0122Y-AD-HOC RELIEF ALLOWANCE 2017</t>
  </si>
  <si>
    <t>A01238-CHARGE ALLOWANCE</t>
  </si>
  <si>
    <t>A0123G-AD-HOC RELIEF ALLOWANCE-2018</t>
  </si>
  <si>
    <t>A0123P-AD-HOC RELIEF ALLOWANCE-2019</t>
  </si>
  <si>
    <t>A0124F-AD-HOC RELIEF ALLOWANCE-2021</t>
  </si>
  <si>
    <t>A0124R-AD-HOC RELIEF ALLOWANCE-2022</t>
  </si>
  <si>
    <t>A01253-SCIENCE TEACHING ALLOWANCE</t>
  </si>
  <si>
    <t>A01270-30% SSB</t>
  </si>
  <si>
    <t>A01299-OTHERS</t>
  </si>
  <si>
    <t>A04114-SUPERANNUATION ENCASHMENT OF L.P.R</t>
  </si>
  <si>
    <t>A05216-FIN. ASSIS. TO THE FAMILIES OF G. SERV</t>
  </si>
  <si>
    <t>TOTAL NON SALARY</t>
  </si>
  <si>
    <t>GRAND TOTAL OF DEA GUJRANWALA</t>
  </si>
  <si>
    <t>LIBILITY OF ENCASHMENT &amp; DEATH LEAVE / FINANCIAL ASSISTANCE UPTO DATE</t>
  </si>
  <si>
    <t>LEAVE ENCASHMENT</t>
  </si>
  <si>
    <t>S#</t>
  </si>
  <si>
    <t>Name of Office School</t>
  </si>
  <si>
    <t>Name of Officer/ Official with Designation and Bs No.</t>
  </si>
  <si>
    <t xml:space="preserve">Date of Retirment </t>
  </si>
  <si>
    <t>Amount</t>
  </si>
  <si>
    <t>Nature of Claim</t>
  </si>
  <si>
    <t>ENCASHMENT LEAVE</t>
  </si>
  <si>
    <t>TOTAL</t>
  </si>
  <si>
    <t xml:space="preserve">                                       FORM BM- 13</t>
  </si>
  <si>
    <t>Sr. No.</t>
  </si>
  <si>
    <t>SEE RULES 69 &amp; 71</t>
  </si>
  <si>
    <t>15% withheld Budget by FD</t>
  </si>
  <si>
    <t>TOTAL EXPENDITURE 
(Col5 + Col6)</t>
  </si>
  <si>
    <t>Excess
(Col6 - Col12)</t>
  </si>
  <si>
    <t>Surrender
(Col2 - Col6)</t>
  </si>
  <si>
    <t>A01102-PERSONAL PAY</t>
  </si>
  <si>
    <t>A01106-PAY OF CONTRACT STAFF</t>
  </si>
  <si>
    <t>A01152-PERSONAL PAY</t>
  </si>
  <si>
    <t>A01156-PAY OF CONTRACT STAFF</t>
  </si>
  <si>
    <t>A01224-ENTERTAINMENT ALLOWANCE</t>
  </si>
  <si>
    <t>A0124X-AD-HOC RELIEF ALLOWANCE-2023</t>
  </si>
  <si>
    <t>A0124H-SPECIAL ALLOWANCE 2021</t>
  </si>
  <si>
    <t>-</t>
  </si>
  <si>
    <t>A0124T-SPECIAL ALLOWANCE-2022</t>
  </si>
  <si>
    <t>GY-0000</t>
  </si>
  <si>
    <t>2025-26</t>
  </si>
  <si>
    <t>A0125E-AD-HOC RELIEF ALLOWANCE-2024</t>
  </si>
  <si>
    <t>TOTAL BASIC PAY OF STAFF</t>
  </si>
  <si>
    <t>1۔ مین شیٹ پر اپنے ادارہ کا نام ،ادارہ کے سربراہ کا نام،کلرک کا نام، DDO Code لکھیں۔
2۔ جولائی 2025 میں الاؤنسز اور سالانہ بجٹ لکھیں اور کسی شیٹ میں بجٹ نہ لکھا جائے گا۔
3۔ہر ماہ کی شیٹ میں شیڈول آف پیمنٹ سے رقم دیکھ کے کرنٹ فگر والے سیل میں لکھیں اور کوئی سیل Edit نہیں ہو گا۔
4۔ Revise Budgetخود ہی بن جائے گا ۔اگر کوئی لیو انکیشمنٹ ،فائنینشل اسسٹنٹ  وغیرہ ہے اسے last 4 monthوالے کالم میں لکھیں۔</t>
  </si>
  <si>
    <t>Name 0300-0000000</t>
  </si>
  <si>
    <t>July 2026</t>
  </si>
  <si>
    <t>August 2026</t>
  </si>
  <si>
    <t>September 2026</t>
  </si>
  <si>
    <t>October 2026</t>
  </si>
  <si>
    <t>November 2026</t>
  </si>
  <si>
    <t>December 2026</t>
  </si>
  <si>
    <t>January 2027</t>
  </si>
  <si>
    <t>Febraury 2027</t>
  </si>
  <si>
    <t>March 2027</t>
  </si>
  <si>
    <t>April 2027</t>
  </si>
  <si>
    <t>May 2027</t>
  </si>
  <si>
    <t>June 2027</t>
  </si>
  <si>
    <t>A0125P-AD-HOC RELIEF ALLOWANCE-2025</t>
  </si>
  <si>
    <t>A03959-STI PAY</t>
  </si>
  <si>
    <t>A0125X-AD-HOC RELIEF ALLOWANCE-2026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</si>
</sst>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yyyy"/>
    <numFmt numFmtId="165" formatCode="_(* #,##0_);_(* \(#,##0\);_(* &quot;-&quot;??_);_(@_)"/>
    <numFmt numFmtId="166" formatCode="mmmm\ yyyy"/>
    <numFmt numFmtId="167" formatCode="dd\-mm\-yyyy"/>
  </numFmts>
  <fonts count="30" x14ac:knownFonts="1">
    <font>
      <sz val="11"/>
      <color theme="1"/>
      <name val="Arial"/>
      <scheme val="minor"/>
    </font>
    <font>
      <b/>
      <sz val="11"/>
      <color theme="1"/>
      <name val="Arial"/>
    </font>
    <font>
      <sz val="11"/>
      <color theme="1"/>
      <name val="Arial"/>
    </font>
    <font>
      <b/>
      <sz val="14"/>
      <color rgb="FFFF0000"/>
      <name val="Arial"/>
    </font>
    <font>
      <b/>
      <sz val="20"/>
      <color theme="1"/>
      <name val="Arial"/>
    </font>
    <font>
      <sz val="11"/>
      <name val="Arial"/>
    </font>
    <font>
      <b/>
      <sz val="24"/>
      <color theme="0"/>
      <name val="Arial"/>
    </font>
    <font>
      <b/>
      <sz val="16"/>
      <color theme="1"/>
      <name val="Calibri"/>
    </font>
    <font>
      <b/>
      <sz val="12"/>
      <color theme="1"/>
      <name val="Calibri"/>
    </font>
    <font>
      <b/>
      <sz val="14"/>
      <color theme="1"/>
      <name val="Calibri"/>
    </font>
    <font>
      <sz val="12"/>
      <color theme="1"/>
      <name val="Calibri"/>
    </font>
    <font>
      <sz val="11"/>
      <color theme="1"/>
      <name val="Calibri"/>
    </font>
    <font>
      <b/>
      <sz val="18"/>
      <color theme="1"/>
      <name val="Calibri"/>
    </font>
    <font>
      <sz val="14"/>
      <color theme="1"/>
      <name val="Calibri"/>
    </font>
    <font>
      <b/>
      <sz val="11"/>
      <color theme="1"/>
      <name val="Calibri"/>
    </font>
    <font>
      <b/>
      <sz val="13"/>
      <color theme="1"/>
      <name val="Calibri"/>
    </font>
    <font>
      <sz val="13"/>
      <color theme="1"/>
      <name val="Calibri"/>
    </font>
    <font>
      <b/>
      <u/>
      <sz val="14"/>
      <color theme="1"/>
      <name val="Calibri"/>
    </font>
    <font>
      <b/>
      <u/>
      <sz val="12"/>
      <color theme="1"/>
      <name val="Calibri"/>
    </font>
    <font>
      <b/>
      <u/>
      <sz val="12"/>
      <color theme="1"/>
      <name val="Calibri"/>
    </font>
    <font>
      <b/>
      <u/>
      <sz val="12"/>
      <color theme="1"/>
      <name val="Calibri"/>
    </font>
    <font>
      <sz val="16"/>
      <color theme="1"/>
      <name val="Calibri"/>
    </font>
    <font>
      <b/>
      <u/>
      <sz val="18"/>
      <color theme="1"/>
      <name val="Calibri"/>
    </font>
    <font>
      <sz val="10"/>
      <name val="Arial"/>
      <family val="2"/>
    </font>
    <font>
      <sz val="11"/>
      <color theme="1"/>
      <name val="Arial"/>
      <family val="2"/>
    </font>
    <font>
      <sz val="13"/>
      <color theme="1"/>
      <name val="Calibri"/>
      <family val="2"/>
    </font>
    <font>
      <b/>
      <sz val="13"/>
      <color theme="1"/>
      <name val="Calibri"/>
      <family val="2"/>
    </font>
    <font>
      <sz val="12"/>
      <color rgb="FFFF0000"/>
      <name val="Jameel Noori Nastaleeq"/>
    </font>
    <font>
      <sz val="12"/>
      <color rgb="FF244061"/>
      <name val="Jameel Noori Nastaleeq"/>
    </font>
    <font>
      <sz val="8"/>
      <name val="Arial"/>
      <scheme val="minor"/>
    </font>
  </fonts>
  <fills count="6">
    <fill>
      <patternFill patternType="none"/>
    </fill>
    <fill>
      <patternFill patternType="gray125"/>
    </fill>
    <fill>
      <patternFill patternType="solid">
        <fgColor theme="1"/>
        <bgColor theme="1"/>
      </patternFill>
    </fill>
    <fill>
      <patternFill patternType="solid">
        <fgColor rgb="FFBFBFBF"/>
        <bgColor rgb="FFBFBFBF"/>
      </patternFill>
    </fill>
    <fill>
      <patternFill patternType="solid">
        <fgColor rgb="FFD8D8D8"/>
        <bgColor rgb="FFD8D8D8"/>
      </patternFill>
    </fill>
    <fill>
      <patternFill patternType="solid">
        <fgColor rgb="FFF2F2F2"/>
        <bgColor rgb="FFF2F2F2"/>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23" fillId="0" borderId="20"/>
  </cellStyleXfs>
  <cellXfs count="14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vertical="center"/>
    </xf>
    <xf numFmtId="49" fontId="2" fillId="0" borderId="1" xfId="0" applyNumberFormat="1" applyFont="1" applyBorder="1" applyAlignment="1">
      <alignment horizontal="center" vertical="center"/>
    </xf>
    <xf numFmtId="49" fontId="2" fillId="0" borderId="0" xfId="0" applyNumberFormat="1" applyFont="1"/>
    <xf numFmtId="164" fontId="2" fillId="0" borderId="0" xfId="0" applyNumberFormat="1" applyFont="1"/>
    <xf numFmtId="0" fontId="2" fillId="0" borderId="0" xfId="0" applyFont="1" applyAlignment="1">
      <alignment horizontal="left" vertical="top"/>
    </xf>
    <xf numFmtId="0" fontId="2" fillId="0" borderId="0" xfId="0" applyFont="1" applyAlignment="1">
      <alignment horizontal="left" vertical="top" wrapText="1"/>
    </xf>
    <xf numFmtId="0" fontId="7" fillId="0" borderId="0" xfId="0" applyFont="1" applyAlignment="1">
      <alignment vertical="center" wrapText="1"/>
    </xf>
    <xf numFmtId="0" fontId="9" fillId="0" borderId="1" xfId="0" applyFont="1" applyBorder="1" applyAlignment="1">
      <alignment vertical="center"/>
    </xf>
    <xf numFmtId="0" fontId="9" fillId="0" borderId="1" xfId="0" applyFont="1" applyBorder="1" applyAlignment="1">
      <alignment horizontal="center" vertical="center"/>
    </xf>
    <xf numFmtId="0" fontId="9" fillId="0" borderId="0" xfId="0" applyFont="1" applyAlignment="1">
      <alignment vertical="center"/>
    </xf>
    <xf numFmtId="0" fontId="9" fillId="0" borderId="0" xfId="0" applyFont="1"/>
    <xf numFmtId="0" fontId="9" fillId="0" borderId="0" xfId="0" applyFont="1" applyAlignment="1">
      <alignment horizontal="left"/>
    </xf>
    <xf numFmtId="0" fontId="11" fillId="0" borderId="0" xfId="0" applyFont="1"/>
    <xf numFmtId="0" fontId="9" fillId="0" borderId="1" xfId="0" applyFont="1" applyBorder="1"/>
    <xf numFmtId="0" fontId="13" fillId="0" borderId="10" xfId="0" applyFont="1" applyBorder="1" applyAlignment="1">
      <alignment horizontal="right"/>
    </xf>
    <xf numFmtId="49" fontId="13" fillId="0" borderId="10" xfId="0" applyNumberFormat="1" applyFont="1" applyBorder="1" applyAlignment="1">
      <alignment horizontal="left"/>
    </xf>
    <xf numFmtId="0" fontId="14" fillId="3" borderId="32" xfId="0" applyFont="1" applyFill="1" applyBorder="1" applyAlignment="1">
      <alignment horizontal="center" vertical="center" wrapText="1"/>
    </xf>
    <xf numFmtId="0" fontId="15" fillId="4" borderId="34" xfId="0" applyFont="1" applyFill="1" applyBorder="1" applyAlignment="1">
      <alignment horizontal="left" vertical="center"/>
    </xf>
    <xf numFmtId="165" fontId="15" fillId="4" borderId="34" xfId="0" applyNumberFormat="1" applyFont="1" applyFill="1" applyBorder="1"/>
    <xf numFmtId="0" fontId="16" fillId="4" borderId="34" xfId="0" applyFont="1" applyFill="1" applyBorder="1"/>
    <xf numFmtId="0" fontId="15" fillId="5" borderId="1" xfId="0" applyFont="1" applyFill="1" applyBorder="1" applyAlignment="1">
      <alignment horizontal="left" vertical="center"/>
    </xf>
    <xf numFmtId="165" fontId="15" fillId="5" borderId="1" xfId="0" applyNumberFormat="1" applyFont="1" applyFill="1" applyBorder="1"/>
    <xf numFmtId="0" fontId="16" fillId="5" borderId="1" xfId="0" applyFont="1" applyFill="1" applyBorder="1"/>
    <xf numFmtId="0" fontId="15" fillId="0" borderId="1" xfId="0" applyFont="1" applyBorder="1" applyAlignment="1">
      <alignment horizontal="left" vertical="center"/>
    </xf>
    <xf numFmtId="165" fontId="15" fillId="0" borderId="1" xfId="0" applyNumberFormat="1" applyFont="1" applyBorder="1"/>
    <xf numFmtId="0" fontId="16" fillId="0" borderId="1" xfId="0" applyFont="1" applyBorder="1"/>
    <xf numFmtId="0" fontId="16" fillId="0" borderId="1" xfId="0" applyFont="1" applyBorder="1" applyAlignment="1">
      <alignment vertical="center"/>
    </xf>
    <xf numFmtId="165" fontId="16" fillId="0" borderId="1" xfId="0" applyNumberFormat="1" applyFont="1" applyBorder="1"/>
    <xf numFmtId="0" fontId="15" fillId="5" borderId="1" xfId="0" applyFont="1" applyFill="1" applyBorder="1"/>
    <xf numFmtId="0" fontId="15" fillId="4" borderId="1" xfId="0" applyFont="1" applyFill="1" applyBorder="1" applyAlignment="1">
      <alignment vertical="center"/>
    </xf>
    <xf numFmtId="165" fontId="15" fillId="4" borderId="1" xfId="0" applyNumberFormat="1" applyFont="1" applyFill="1" applyBorder="1"/>
    <xf numFmtId="0" fontId="16" fillId="4" borderId="1" xfId="0" applyFont="1" applyFill="1" applyBorder="1"/>
    <xf numFmtId="0" fontId="15" fillId="3" borderId="1" xfId="0" applyFont="1" applyFill="1" applyBorder="1" applyAlignment="1">
      <alignment vertical="center"/>
    </xf>
    <xf numFmtId="165" fontId="15" fillId="3" borderId="1" xfId="0" applyNumberFormat="1" applyFont="1" applyFill="1" applyBorder="1" applyAlignment="1">
      <alignment horizontal="right" vertical="center"/>
    </xf>
    <xf numFmtId="0" fontId="16" fillId="3" borderId="1" xfId="0" applyFont="1" applyFill="1" applyBorder="1" applyAlignment="1">
      <alignment horizontal="right" vertical="center"/>
    </xf>
    <xf numFmtId="166" fontId="13" fillId="0" borderId="0" xfId="0" applyNumberFormat="1" applyFont="1" applyAlignment="1">
      <alignment horizontal="left"/>
    </xf>
    <xf numFmtId="0" fontId="15" fillId="4" borderId="1" xfId="0" applyFont="1" applyFill="1" applyBorder="1"/>
    <xf numFmtId="0" fontId="15" fillId="3" borderId="1" xfId="0" applyFont="1" applyFill="1" applyBorder="1" applyAlignment="1">
      <alignment horizontal="left" vertical="center"/>
    </xf>
    <xf numFmtId="166" fontId="13" fillId="0" borderId="0" xfId="0" applyNumberFormat="1" applyFont="1" applyAlignment="1">
      <alignment horizontal="right"/>
    </xf>
    <xf numFmtId="165" fontId="2" fillId="0" borderId="0" xfId="0" applyNumberFormat="1" applyFont="1"/>
    <xf numFmtId="167" fontId="19" fillId="0" borderId="35" xfId="0" applyNumberFormat="1" applyFont="1" applyBorder="1" applyAlignment="1">
      <alignment horizontal="left"/>
    </xf>
    <xf numFmtId="0" fontId="20" fillId="0" borderId="35" xfId="0" applyFont="1" applyBorder="1" applyAlignment="1">
      <alignment horizontal="center"/>
    </xf>
    <xf numFmtId="0" fontId="10" fillId="0" borderId="35" xfId="0" applyFont="1" applyBorder="1"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1" fillId="0" borderId="0" xfId="0" applyFont="1" applyAlignment="1">
      <alignment wrapText="1"/>
    </xf>
    <xf numFmtId="0" fontId="14" fillId="0" borderId="1" xfId="0"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shrinkToFit="1"/>
    </xf>
    <xf numFmtId="1" fontId="11" fillId="0" borderId="1" xfId="0" applyNumberFormat="1" applyFont="1" applyBorder="1" applyAlignment="1">
      <alignment horizontal="center" vertical="center"/>
    </xf>
    <xf numFmtId="0" fontId="11" fillId="0" borderId="1" xfId="0" applyFont="1" applyBorder="1" applyAlignment="1">
      <alignment horizontal="center" vertical="center" shrinkToFit="1"/>
    </xf>
    <xf numFmtId="1" fontId="9" fillId="0" borderId="1" xfId="0" applyNumberFormat="1" applyFont="1" applyBorder="1" applyAlignment="1">
      <alignment horizontal="center" vertical="center"/>
    </xf>
    <xf numFmtId="0" fontId="11" fillId="0" borderId="1" xfId="0" applyFont="1" applyBorder="1"/>
    <xf numFmtId="0" fontId="7" fillId="0" borderId="1" xfId="0" applyFont="1" applyBorder="1" applyAlignment="1">
      <alignment horizontal="center" vertical="center"/>
    </xf>
    <xf numFmtId="0" fontId="8" fillId="0" borderId="0" xfId="0" applyFont="1" applyAlignment="1">
      <alignment vertical="center"/>
    </xf>
    <xf numFmtId="0" fontId="14" fillId="0" borderId="0" xfId="0" applyFont="1" applyAlignme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14" fillId="0" borderId="0" xfId="0" applyFont="1"/>
    <xf numFmtId="0" fontId="8" fillId="3" borderId="38"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xf>
    <xf numFmtId="0" fontId="8" fillId="3" borderId="32"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5" fillId="0" borderId="4" xfId="0" applyFont="1" applyBorder="1"/>
    <xf numFmtId="0" fontId="5" fillId="0" borderId="10" xfId="0" applyFont="1" applyBorder="1"/>
    <xf numFmtId="0" fontId="5" fillId="0" borderId="20" xfId="0" applyFont="1" applyBorder="1"/>
    <xf numFmtId="0" fontId="2" fillId="0" borderId="1" xfId="0" applyFont="1" applyBorder="1" applyAlignment="1" applyProtection="1">
      <alignment horizontal="center" vertical="center"/>
      <protection locked="0"/>
    </xf>
    <xf numFmtId="0" fontId="16" fillId="0" borderId="1" xfId="0" applyFont="1" applyBorder="1" applyAlignment="1" applyProtection="1">
      <alignment vertical="center"/>
      <protection locked="0"/>
    </xf>
    <xf numFmtId="165" fontId="16" fillId="0" borderId="1" xfId="0" applyNumberFormat="1" applyFont="1" applyBorder="1" applyProtection="1">
      <protection locked="0"/>
    </xf>
    <xf numFmtId="0" fontId="16" fillId="0" borderId="2" xfId="0" applyFont="1" applyBorder="1" applyAlignment="1" applyProtection="1">
      <alignment vertical="center"/>
      <protection locked="0"/>
    </xf>
    <xf numFmtId="0" fontId="16" fillId="0" borderId="1" xfId="0" applyFont="1" applyBorder="1" applyAlignment="1" applyProtection="1">
      <alignment vertical="center" wrapText="1"/>
      <protection locked="0"/>
    </xf>
    <xf numFmtId="0" fontId="16" fillId="0" borderId="12" xfId="0" applyFont="1" applyBorder="1" applyAlignment="1" applyProtection="1">
      <alignment vertical="center"/>
      <protection locked="0"/>
    </xf>
    <xf numFmtId="0" fontId="16" fillId="0" borderId="6" xfId="0" applyFont="1" applyBorder="1" applyAlignment="1" applyProtection="1">
      <alignment vertical="center"/>
      <protection locked="0"/>
    </xf>
    <xf numFmtId="165" fontId="15" fillId="4" borderId="34" xfId="0" applyNumberFormat="1" applyFont="1" applyFill="1" applyBorder="1" applyProtection="1">
      <protection locked="0"/>
    </xf>
    <xf numFmtId="165" fontId="15" fillId="5" borderId="1" xfId="0" applyNumberFormat="1" applyFont="1" applyFill="1" applyBorder="1" applyProtection="1">
      <protection locked="0"/>
    </xf>
    <xf numFmtId="165" fontId="15" fillId="0" borderId="1" xfId="0" applyNumberFormat="1" applyFont="1" applyBorder="1" applyProtection="1">
      <protection locked="0"/>
    </xf>
    <xf numFmtId="165" fontId="15" fillId="4" borderId="1" xfId="0" applyNumberFormat="1" applyFont="1" applyFill="1" applyBorder="1" applyProtection="1">
      <protection locked="0"/>
    </xf>
    <xf numFmtId="165" fontId="15" fillId="3" borderId="1" xfId="0" applyNumberFormat="1" applyFont="1" applyFill="1" applyBorder="1" applyAlignment="1" applyProtection="1">
      <alignment horizontal="right" vertical="center"/>
      <protection locked="0"/>
    </xf>
    <xf numFmtId="49" fontId="24" fillId="0" borderId="1" xfId="0" applyNumberFormat="1" applyFont="1" applyBorder="1" applyAlignment="1">
      <alignment horizontal="center" vertical="center"/>
    </xf>
    <xf numFmtId="0" fontId="25" fillId="0" borderId="1" xfId="0" applyFont="1" applyBorder="1" applyAlignment="1" applyProtection="1">
      <alignment vertical="center"/>
      <protection locked="0"/>
    </xf>
    <xf numFmtId="0" fontId="26" fillId="0" borderId="1" xfId="0" applyFont="1" applyBorder="1" applyAlignment="1">
      <alignment horizontal="left" vertical="center"/>
    </xf>
    <xf numFmtId="0" fontId="24" fillId="0" borderId="1" xfId="0" applyFont="1" applyBorder="1" applyAlignment="1" applyProtection="1">
      <alignment horizontal="center" vertical="center"/>
      <protection locked="0"/>
    </xf>
    <xf numFmtId="0" fontId="0" fillId="0" borderId="20" xfId="0" applyBorder="1"/>
    <xf numFmtId="0" fontId="3" fillId="0" borderId="42" xfId="0" applyFont="1" applyBorder="1"/>
    <xf numFmtId="0" fontId="4" fillId="0" borderId="2" xfId="0" applyFont="1" applyBorder="1" applyAlignment="1">
      <alignment horizontal="center" vertical="center"/>
    </xf>
    <xf numFmtId="0" fontId="5" fillId="0" borderId="6" xfId="0" applyFont="1" applyBorder="1"/>
    <xf numFmtId="0" fontId="5" fillId="0" borderId="12" xfId="0" applyFont="1" applyBorder="1"/>
    <xf numFmtId="0" fontId="3" fillId="0" borderId="3" xfId="0" applyFont="1" applyBorder="1" applyAlignment="1">
      <alignment horizontal="center" vertical="center" wrapText="1"/>
    </xf>
    <xf numFmtId="0" fontId="5" fillId="0" borderId="4" xfId="0" applyFont="1" applyBorder="1"/>
    <xf numFmtId="0" fontId="5" fillId="0" borderId="5" xfId="0" applyFont="1" applyBorder="1"/>
    <xf numFmtId="0" fontId="5" fillId="0" borderId="7" xfId="0" applyFont="1" applyBorder="1"/>
    <xf numFmtId="0" fontId="0" fillId="0" borderId="0" xfId="0"/>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6" fillId="2" borderId="13" xfId="0" applyFont="1" applyFill="1" applyBorder="1" applyAlignment="1">
      <alignment horizontal="center" vertical="center"/>
    </xf>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5" fillId="0" borderId="20" xfId="0" applyFont="1" applyBorder="1"/>
    <xf numFmtId="0" fontId="28" fillId="0" borderId="43" xfId="0" applyFont="1" applyBorder="1" applyAlignment="1">
      <alignment horizontal="right" vertical="top" wrapText="1" readingOrder="2"/>
    </xf>
    <xf numFmtId="0" fontId="27" fillId="0" borderId="44" xfId="0" applyFont="1" applyBorder="1" applyAlignment="1">
      <alignment horizontal="right" vertical="top" wrapText="1" readingOrder="2"/>
    </xf>
    <xf numFmtId="0" fontId="27" fillId="0" borderId="45" xfId="0" applyFont="1" applyBorder="1" applyAlignment="1">
      <alignment horizontal="right" vertical="top" wrapText="1" readingOrder="2"/>
    </xf>
    <xf numFmtId="0" fontId="27" fillId="0" borderId="46" xfId="0" applyFont="1" applyBorder="1" applyAlignment="1">
      <alignment horizontal="right" vertical="top" wrapText="1" readingOrder="2"/>
    </xf>
    <xf numFmtId="0" fontId="27" fillId="0" borderId="47" xfId="0" applyFont="1" applyBorder="1" applyAlignment="1">
      <alignment horizontal="right" vertical="top" wrapText="1" readingOrder="2"/>
    </xf>
    <xf numFmtId="0" fontId="27" fillId="0" borderId="48" xfId="0" applyFont="1" applyBorder="1" applyAlignment="1">
      <alignment horizontal="right" vertical="top" wrapText="1" readingOrder="2"/>
    </xf>
    <xf numFmtId="0" fontId="14" fillId="3" borderId="2" xfId="0" applyFont="1" applyFill="1" applyBorder="1" applyAlignment="1">
      <alignment horizontal="center" vertical="center" wrapText="1"/>
    </xf>
    <xf numFmtId="0" fontId="5" fillId="0" borderId="31" xfId="0" applyFont="1" applyBorder="1"/>
    <xf numFmtId="0" fontId="14" fillId="3" borderId="27" xfId="0" applyFont="1" applyFill="1" applyBorder="1" applyAlignment="1">
      <alignment horizontal="center" vertical="center" wrapText="1"/>
    </xf>
    <xf numFmtId="0" fontId="5" fillId="0" borderId="28" xfId="0" applyFont="1" applyBorder="1"/>
    <xf numFmtId="0" fontId="8" fillId="0" borderId="0" xfId="0" applyFont="1" applyAlignment="1">
      <alignment horizontal="center" vertical="center" wrapText="1"/>
    </xf>
    <xf numFmtId="0" fontId="10" fillId="0" borderId="0" xfId="0" applyFont="1" applyAlignment="1">
      <alignment horizontal="center" vertical="center" wrapText="1"/>
    </xf>
    <xf numFmtId="0" fontId="9" fillId="0" borderId="0" xfId="0" applyFont="1" applyAlignment="1">
      <alignment horizontal="right"/>
    </xf>
    <xf numFmtId="0" fontId="12" fillId="0" borderId="0" xfId="0" applyFont="1" applyAlignment="1">
      <alignment horizontal="center"/>
    </xf>
    <xf numFmtId="0" fontId="9" fillId="3" borderId="21" xfId="0" applyFont="1" applyFill="1" applyBorder="1" applyAlignment="1">
      <alignment horizontal="center" vertical="center"/>
    </xf>
    <xf numFmtId="0" fontId="5" fillId="0" borderId="22" xfId="0" applyFont="1" applyBorder="1"/>
    <xf numFmtId="0" fontId="5" fillId="0" borderId="23" xfId="0" applyFont="1" applyBorder="1"/>
    <xf numFmtId="0" fontId="9" fillId="3" borderId="24" xfId="0" applyFont="1" applyFill="1" applyBorder="1" applyAlignment="1">
      <alignment horizontal="center" vertical="center"/>
    </xf>
    <xf numFmtId="0" fontId="5" fillId="0" borderId="25" xfId="0" applyFont="1" applyBorder="1"/>
    <xf numFmtId="0" fontId="9" fillId="3" borderId="26" xfId="0" applyFont="1" applyFill="1" applyBorder="1" applyAlignment="1">
      <alignment horizontal="center" vertical="center"/>
    </xf>
    <xf numFmtId="0" fontId="5" fillId="0" borderId="30" xfId="0" applyFont="1" applyBorder="1"/>
    <xf numFmtId="0" fontId="14" fillId="3" borderId="29" xfId="0" applyFont="1" applyFill="1" applyBorder="1" applyAlignment="1">
      <alignment horizontal="center" vertical="center" wrapText="1"/>
    </xf>
    <xf numFmtId="0" fontId="5" fillId="0" borderId="33" xfId="0" applyFont="1" applyBorder="1"/>
    <xf numFmtId="0" fontId="17" fillId="0" borderId="0" xfId="0" applyFont="1" applyAlignment="1">
      <alignment horizontal="center" vertical="center" wrapText="1"/>
    </xf>
    <xf numFmtId="167" fontId="18" fillId="0" borderId="35" xfId="0" applyNumberFormat="1" applyFont="1" applyBorder="1" applyAlignment="1">
      <alignment horizontal="right" vertical="center"/>
    </xf>
    <xf numFmtId="0" fontId="5" fillId="0" borderId="35" xfId="0" applyFont="1" applyBorder="1"/>
    <xf numFmtId="0" fontId="21" fillId="0" borderId="6" xfId="0" applyFont="1" applyBorder="1" applyAlignment="1">
      <alignment horizontal="center" vertical="center" textRotation="90" wrapText="1"/>
    </xf>
    <xf numFmtId="0" fontId="9" fillId="0" borderId="27" xfId="0" applyFont="1" applyBorder="1" applyAlignment="1">
      <alignment horizontal="center" vertical="center"/>
    </xf>
    <xf numFmtId="0" fontId="5" fillId="0" borderId="36" xfId="0" applyFont="1" applyBorder="1"/>
    <xf numFmtId="0" fontId="8" fillId="3" borderId="27" xfId="0" applyFont="1" applyFill="1" applyBorder="1" applyAlignment="1">
      <alignment horizontal="center" vertical="center" wrapText="1"/>
    </xf>
    <xf numFmtId="0" fontId="12" fillId="0" borderId="0" xfId="0" applyFont="1" applyAlignment="1">
      <alignment horizontal="center" vertical="center"/>
    </xf>
    <xf numFmtId="0" fontId="22" fillId="0" borderId="0" xfId="0" applyFont="1" applyAlignment="1">
      <alignment horizontal="center" vertical="center"/>
    </xf>
    <xf numFmtId="0" fontId="5" fillId="0" borderId="37" xfId="0" applyFont="1" applyBorder="1"/>
  </cellXfs>
  <cellStyles count="2">
    <cellStyle name="Normal" xfId="0" builtinId="0"/>
    <cellStyle name="Normal 2" xfId="1" xr:uid="{04E263E5-A652-49AC-BC0B-0093F188EB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000"/>
  <sheetViews>
    <sheetView tabSelected="1" workbookViewId="0">
      <selection activeCell="B17" sqref="B17"/>
    </sheetView>
  </sheetViews>
  <sheetFormatPr defaultColWidth="12.59765625" defaultRowHeight="15" customHeight="1" x14ac:dyDescent="0.25"/>
  <cols>
    <col min="1" max="1" width="27.09765625" customWidth="1"/>
    <col min="2" max="2" width="51.69921875" customWidth="1"/>
    <col min="3" max="3" width="1.8984375" customWidth="1"/>
    <col min="4" max="4" width="5.69921875" customWidth="1"/>
    <col min="5" max="5" width="42.19921875" customWidth="1"/>
    <col min="6" max="6" width="8.59765625" customWidth="1"/>
    <col min="7" max="7" width="9.765625E-2" hidden="1" customWidth="1"/>
    <col min="8" max="10" width="8.59765625" customWidth="1"/>
    <col min="11" max="11" width="9.765625E-2" hidden="1" customWidth="1"/>
    <col min="12" max="26" width="8.59765625" customWidth="1"/>
  </cols>
  <sheetData>
    <row r="1" spans="1:11" ht="24.75" customHeight="1" x14ac:dyDescent="0.25">
      <c r="A1" s="1" t="s">
        <v>0</v>
      </c>
      <c r="B1" s="2" t="s">
        <v>86</v>
      </c>
    </row>
    <row r="2" spans="1:11" ht="24.75" customHeight="1" x14ac:dyDescent="0.25">
      <c r="A2" s="1" t="s">
        <v>1</v>
      </c>
      <c r="B2" s="73">
        <v>0</v>
      </c>
    </row>
    <row r="3" spans="1:11" ht="24.75" customHeight="1" x14ac:dyDescent="0.25">
      <c r="A3" s="1" t="s">
        <v>2</v>
      </c>
      <c r="B3" s="73" t="s">
        <v>85</v>
      </c>
    </row>
    <row r="4" spans="1:11" ht="24.75" customHeight="1" x14ac:dyDescent="0.25">
      <c r="A4" s="1" t="s">
        <v>3</v>
      </c>
      <c r="B4" s="88" t="s">
        <v>90</v>
      </c>
      <c r="G4" s="3" t="s">
        <v>4</v>
      </c>
      <c r="K4" s="3" t="str">
        <f>G4</f>
        <v>MAIN</v>
      </c>
    </row>
    <row r="5" spans="1:11" ht="21" customHeight="1" x14ac:dyDescent="0.25">
      <c r="A5" s="1" t="s">
        <v>5</v>
      </c>
      <c r="B5" s="88" t="s">
        <v>6</v>
      </c>
      <c r="G5" s="4" t="s">
        <v>7</v>
      </c>
    </row>
    <row r="6" spans="1:11" ht="21.75" customHeight="1" x14ac:dyDescent="0.25">
      <c r="A6" s="1" t="s">
        <v>8</v>
      </c>
      <c r="B6" s="88" t="s">
        <v>9</v>
      </c>
    </row>
    <row r="7" spans="1:11" ht="18.75" customHeight="1" thickBot="1" x14ac:dyDescent="0.3">
      <c r="A7" s="1" t="s">
        <v>10</v>
      </c>
      <c r="B7" s="88" t="s">
        <v>11</v>
      </c>
    </row>
    <row r="8" spans="1:11" ht="18.75" customHeight="1" thickBot="1" x14ac:dyDescent="0.35">
      <c r="A8" s="1" t="s">
        <v>12</v>
      </c>
      <c r="B8" s="88" t="s">
        <v>13</v>
      </c>
      <c r="E8" s="90" t="s">
        <v>14</v>
      </c>
      <c r="F8" s="89"/>
    </row>
    <row r="9" spans="1:11" ht="20.25" customHeight="1" x14ac:dyDescent="0.25">
      <c r="A9" s="91" t="s">
        <v>15</v>
      </c>
      <c r="B9" s="5" t="s">
        <v>91</v>
      </c>
      <c r="D9" s="6"/>
      <c r="E9" s="111" t="s">
        <v>89</v>
      </c>
      <c r="F9" s="112"/>
      <c r="G9" s="70"/>
      <c r="H9" s="72"/>
      <c r="I9" s="72"/>
    </row>
    <row r="10" spans="1:11" ht="20.25" customHeight="1" x14ac:dyDescent="0.25">
      <c r="A10" s="92"/>
      <c r="B10" s="5" t="s">
        <v>92</v>
      </c>
      <c r="D10" s="6"/>
      <c r="E10" s="113"/>
      <c r="F10" s="114"/>
      <c r="H10" s="89"/>
      <c r="I10" s="72"/>
    </row>
    <row r="11" spans="1:11" ht="20.25" customHeight="1" x14ac:dyDescent="0.25">
      <c r="A11" s="92"/>
      <c r="B11" s="5" t="s">
        <v>93</v>
      </c>
      <c r="D11" s="6"/>
      <c r="E11" s="113"/>
      <c r="F11" s="114"/>
      <c r="H11" s="89"/>
      <c r="I11" s="72"/>
    </row>
    <row r="12" spans="1:11" ht="20.25" customHeight="1" x14ac:dyDescent="0.25">
      <c r="A12" s="92"/>
      <c r="B12" s="85" t="s">
        <v>94</v>
      </c>
      <c r="D12" s="6"/>
      <c r="E12" s="113"/>
      <c r="F12" s="114"/>
      <c r="H12" s="89"/>
      <c r="I12" s="72"/>
    </row>
    <row r="13" spans="1:11" ht="20.25" customHeight="1" x14ac:dyDescent="0.25">
      <c r="A13" s="92"/>
      <c r="B13" s="5" t="s">
        <v>95</v>
      </c>
      <c r="D13" s="6"/>
      <c r="E13" s="113"/>
      <c r="F13" s="114"/>
      <c r="H13" s="89"/>
      <c r="I13" s="72"/>
    </row>
    <row r="14" spans="1:11" ht="20.25" customHeight="1" x14ac:dyDescent="0.25">
      <c r="A14" s="92"/>
      <c r="B14" s="5" t="s">
        <v>96</v>
      </c>
      <c r="D14" s="6"/>
      <c r="E14" s="113"/>
      <c r="F14" s="114"/>
      <c r="H14" s="89"/>
      <c r="I14" s="72"/>
    </row>
    <row r="15" spans="1:11" ht="20.25" customHeight="1" thickBot="1" x14ac:dyDescent="0.3">
      <c r="A15" s="92"/>
      <c r="B15" s="5" t="s">
        <v>97</v>
      </c>
      <c r="D15" s="6"/>
      <c r="E15" s="115"/>
      <c r="F15" s="116"/>
      <c r="G15" s="71"/>
      <c r="H15" s="72"/>
      <c r="I15" s="72"/>
    </row>
    <row r="16" spans="1:11" ht="20.25" customHeight="1" thickBot="1" x14ac:dyDescent="0.3">
      <c r="A16" s="92"/>
      <c r="B16" s="5" t="s">
        <v>98</v>
      </c>
      <c r="D16" s="6"/>
    </row>
    <row r="17" spans="1:9" ht="20.25" customHeight="1" x14ac:dyDescent="0.25">
      <c r="A17" s="92"/>
      <c r="B17" s="5" t="s">
        <v>99</v>
      </c>
      <c r="D17" s="6"/>
      <c r="E17" s="94" t="s">
        <v>16</v>
      </c>
      <c r="F17" s="95"/>
      <c r="G17" s="95"/>
      <c r="H17" s="95"/>
      <c r="I17" s="96"/>
    </row>
    <row r="18" spans="1:9" ht="20.25" customHeight="1" x14ac:dyDescent="0.25">
      <c r="A18" s="92"/>
      <c r="B18" s="5" t="s">
        <v>100</v>
      </c>
      <c r="D18" s="6"/>
      <c r="E18" s="97"/>
      <c r="F18" s="98"/>
      <c r="G18" s="98"/>
      <c r="H18" s="98"/>
      <c r="I18" s="99"/>
    </row>
    <row r="19" spans="1:9" ht="20.25" customHeight="1" x14ac:dyDescent="0.25">
      <c r="A19" s="92"/>
      <c r="B19" s="5" t="s">
        <v>101</v>
      </c>
      <c r="D19" s="6"/>
      <c r="E19" s="97"/>
      <c r="F19" s="98"/>
      <c r="G19" s="98"/>
      <c r="H19" s="98"/>
      <c r="I19" s="99"/>
    </row>
    <row r="20" spans="1:9" ht="20.25" customHeight="1" x14ac:dyDescent="0.25">
      <c r="A20" s="93"/>
      <c r="B20" s="5" t="s">
        <v>102</v>
      </c>
      <c r="D20" s="6"/>
      <c r="E20" s="100"/>
      <c r="F20" s="101"/>
      <c r="G20" s="101"/>
      <c r="H20" s="101"/>
      <c r="I20" s="102"/>
    </row>
    <row r="21" spans="1:9" ht="14.25" customHeight="1" x14ac:dyDescent="0.25">
      <c r="B21" s="7"/>
      <c r="E21" s="103" t="s">
        <v>17</v>
      </c>
      <c r="F21" s="104"/>
      <c r="G21" s="104"/>
      <c r="H21" s="104"/>
      <c r="I21" s="105"/>
    </row>
    <row r="22" spans="1:9" ht="14.25" customHeight="1" x14ac:dyDescent="0.25">
      <c r="E22" s="106"/>
      <c r="F22" s="98"/>
      <c r="G22" s="98"/>
      <c r="H22" s="98"/>
      <c r="I22" s="107"/>
    </row>
    <row r="23" spans="1:9" ht="14.25" customHeight="1" x14ac:dyDescent="0.25">
      <c r="E23" s="108"/>
      <c r="F23" s="109"/>
      <c r="G23" s="109"/>
      <c r="H23" s="109"/>
      <c r="I23" s="110"/>
    </row>
    <row r="24" spans="1:9" ht="17.25" hidden="1" customHeight="1" x14ac:dyDescent="0.25">
      <c r="A24" s="8" t="s">
        <v>18</v>
      </c>
      <c r="B24" s="9" t="s">
        <v>19</v>
      </c>
    </row>
    <row r="25" spans="1:9" ht="14.25" customHeight="1" x14ac:dyDescent="0.25"/>
    <row r="26" spans="1:9" ht="14.25" customHeight="1" x14ac:dyDescent="0.25"/>
    <row r="27" spans="1:9" ht="14.25" customHeight="1" x14ac:dyDescent="0.25"/>
    <row r="28" spans="1:9" ht="14.25" customHeight="1" x14ac:dyDescent="0.25"/>
    <row r="29" spans="1:9" ht="14.25" customHeight="1" x14ac:dyDescent="0.25"/>
    <row r="30" spans="1:9" ht="14.25" customHeight="1" x14ac:dyDescent="0.25"/>
    <row r="31" spans="1:9" ht="14.25" customHeight="1" x14ac:dyDescent="0.25"/>
    <row r="32" spans="1:9" ht="14.25" customHeight="1" x14ac:dyDescent="0.25"/>
    <row r="33" customFormat="1" ht="14.25" customHeight="1" x14ac:dyDescent="0.25"/>
    <row r="34" customFormat="1" ht="14.25" customHeight="1" x14ac:dyDescent="0.25"/>
    <row r="35" customFormat="1" ht="14.25" customHeight="1" x14ac:dyDescent="0.25"/>
    <row r="36" customFormat="1" ht="14.25" customHeight="1" x14ac:dyDescent="0.25"/>
    <row r="37" customFormat="1" ht="14.25" customHeight="1" x14ac:dyDescent="0.25"/>
    <row r="38" customFormat="1" ht="14.25" customHeight="1" x14ac:dyDescent="0.25"/>
    <row r="39" customFormat="1" ht="14.25" customHeight="1" x14ac:dyDescent="0.25"/>
    <row r="40" customFormat="1" ht="14.25" customHeight="1" x14ac:dyDescent="0.25"/>
    <row r="41" customFormat="1" ht="14.25" customHeight="1" x14ac:dyDescent="0.25"/>
    <row r="42" customFormat="1" ht="14.25" customHeight="1" x14ac:dyDescent="0.25"/>
    <row r="43" customFormat="1" ht="14.25" customHeight="1" x14ac:dyDescent="0.25"/>
    <row r="44" customFormat="1" ht="14.25" customHeight="1" x14ac:dyDescent="0.25"/>
    <row r="45" customFormat="1" ht="14.25" customHeight="1" x14ac:dyDescent="0.25"/>
    <row r="46" customFormat="1" ht="14.25" customHeight="1" x14ac:dyDescent="0.25"/>
    <row r="47" customFormat="1" ht="14.25" customHeight="1" x14ac:dyDescent="0.25"/>
    <row r="48" customFormat="1" ht="14.25" customHeight="1" x14ac:dyDescent="0.25"/>
    <row r="49" customFormat="1" ht="14.25" customHeight="1" x14ac:dyDescent="0.25"/>
    <row r="50" customFormat="1" ht="14.25" customHeight="1" x14ac:dyDescent="0.25"/>
    <row r="51" customFormat="1" ht="14.25" customHeight="1" x14ac:dyDescent="0.25"/>
    <row r="52" customFormat="1" ht="14.25" customHeight="1" x14ac:dyDescent="0.25"/>
    <row r="53" customFormat="1" ht="14.25" customHeight="1" x14ac:dyDescent="0.25"/>
    <row r="54" customFormat="1" ht="14.25" customHeight="1" x14ac:dyDescent="0.25"/>
    <row r="55" customFormat="1" ht="14.25" customHeight="1" x14ac:dyDescent="0.25"/>
    <row r="56" customFormat="1" ht="14.25" customHeight="1" x14ac:dyDescent="0.25"/>
    <row r="57" customFormat="1" ht="14.25" customHeight="1" x14ac:dyDescent="0.25"/>
    <row r="58" customFormat="1" ht="14.25" customHeight="1" x14ac:dyDescent="0.25"/>
    <row r="59" customFormat="1" ht="14.25" customHeight="1" x14ac:dyDescent="0.25"/>
    <row r="60" customFormat="1" ht="14.25" customHeight="1" x14ac:dyDescent="0.25"/>
    <row r="61" customFormat="1" ht="14.25" customHeight="1" x14ac:dyDescent="0.25"/>
    <row r="62" customFormat="1" ht="14.25" customHeight="1" x14ac:dyDescent="0.25"/>
    <row r="63" customFormat="1" ht="14.25" customHeight="1" x14ac:dyDescent="0.25"/>
    <row r="64" customFormat="1" ht="14.25" customHeight="1" x14ac:dyDescent="0.25"/>
    <row r="65" customFormat="1" ht="14.25" customHeight="1" x14ac:dyDescent="0.25"/>
    <row r="66" customFormat="1" ht="14.25" customHeight="1" x14ac:dyDescent="0.25"/>
    <row r="67" customFormat="1" ht="14.25" customHeight="1" x14ac:dyDescent="0.25"/>
    <row r="68" customFormat="1" ht="14.25" customHeight="1" x14ac:dyDescent="0.25"/>
    <row r="69" customFormat="1" ht="14.25" customHeight="1" x14ac:dyDescent="0.25"/>
    <row r="70" customFormat="1" ht="14.25" customHeight="1" x14ac:dyDescent="0.25"/>
    <row r="71" customFormat="1" ht="14.25" customHeight="1" x14ac:dyDescent="0.25"/>
    <row r="72" customFormat="1" ht="14.25" customHeight="1" x14ac:dyDescent="0.25"/>
    <row r="73" customFormat="1" ht="14.25" customHeight="1" x14ac:dyDescent="0.25"/>
    <row r="74" customFormat="1" ht="14.25" customHeight="1" x14ac:dyDescent="0.25"/>
    <row r="75" customFormat="1" ht="14.25" customHeight="1" x14ac:dyDescent="0.25"/>
    <row r="76" customFormat="1" ht="14.25" customHeight="1" x14ac:dyDescent="0.25"/>
    <row r="77" customFormat="1" ht="14.25" customHeight="1" x14ac:dyDescent="0.25"/>
    <row r="78" customFormat="1" ht="14.25" customHeight="1" x14ac:dyDescent="0.25"/>
    <row r="79" customFormat="1" ht="14.25" customHeight="1" x14ac:dyDescent="0.25"/>
    <row r="80" customFormat="1" ht="14.25" customHeight="1" x14ac:dyDescent="0.25"/>
    <row r="81" customFormat="1" ht="14.25" customHeight="1" x14ac:dyDescent="0.25"/>
    <row r="82" customFormat="1" ht="14.25" customHeight="1" x14ac:dyDescent="0.25"/>
    <row r="83" customFormat="1" ht="14.25" customHeight="1" x14ac:dyDescent="0.25"/>
    <row r="84" customFormat="1" ht="14.25" customHeight="1" x14ac:dyDescent="0.25"/>
    <row r="85" customFormat="1" ht="14.25" customHeight="1" x14ac:dyDescent="0.25"/>
    <row r="86" customFormat="1" ht="14.25" customHeight="1" x14ac:dyDescent="0.25"/>
    <row r="87" customFormat="1" ht="14.25" customHeight="1" x14ac:dyDescent="0.25"/>
    <row r="88" customFormat="1" ht="14.25" customHeight="1" x14ac:dyDescent="0.25"/>
    <row r="89" customFormat="1" ht="14.25" customHeight="1" x14ac:dyDescent="0.25"/>
    <row r="90" customFormat="1" ht="14.25" customHeight="1" x14ac:dyDescent="0.25"/>
    <row r="91" customFormat="1" ht="14.25" customHeight="1" x14ac:dyDescent="0.25"/>
    <row r="92" customFormat="1" ht="14.25" customHeight="1" x14ac:dyDescent="0.25"/>
    <row r="93" customFormat="1" ht="14.25" customHeight="1" x14ac:dyDescent="0.25"/>
    <row r="94" customFormat="1" ht="14.25" customHeight="1" x14ac:dyDescent="0.25"/>
    <row r="95" customFormat="1" ht="14.25" customHeight="1" x14ac:dyDescent="0.25"/>
    <row r="96" customFormat="1" ht="14.25" customHeight="1" x14ac:dyDescent="0.25"/>
    <row r="97" customFormat="1" ht="14.25" customHeight="1" x14ac:dyDescent="0.25"/>
    <row r="98" customFormat="1" ht="14.25" customHeight="1" x14ac:dyDescent="0.25"/>
    <row r="99" customFormat="1" ht="14.25" customHeight="1" x14ac:dyDescent="0.25"/>
    <row r="100" customFormat="1" ht="14.25" customHeight="1" x14ac:dyDescent="0.25"/>
    <row r="101" customFormat="1" ht="14.25" customHeight="1" x14ac:dyDescent="0.25"/>
    <row r="102" customFormat="1" ht="14.25" customHeight="1" x14ac:dyDescent="0.25"/>
    <row r="103" customFormat="1" ht="14.25" customHeight="1" x14ac:dyDescent="0.25"/>
    <row r="104" customFormat="1" ht="14.25" customHeight="1" x14ac:dyDescent="0.25"/>
    <row r="105" customFormat="1" ht="14.25" customHeight="1" x14ac:dyDescent="0.25"/>
    <row r="106" customFormat="1" ht="14.25" customHeight="1" x14ac:dyDescent="0.25"/>
    <row r="107" customFormat="1" ht="14.25" customHeight="1" x14ac:dyDescent="0.25"/>
    <row r="108" customFormat="1" ht="14.25" customHeight="1" x14ac:dyDescent="0.25"/>
    <row r="109" customFormat="1" ht="14.25" customHeight="1" x14ac:dyDescent="0.25"/>
    <row r="110" customFormat="1" ht="14.25" customHeight="1" x14ac:dyDescent="0.25"/>
    <row r="111" customFormat="1" ht="14.25" customHeight="1" x14ac:dyDescent="0.25"/>
    <row r="112" customFormat="1" ht="14.25" customHeight="1" x14ac:dyDescent="0.25"/>
    <row r="113" customFormat="1" ht="14.25" customHeight="1" x14ac:dyDescent="0.25"/>
    <row r="114" customFormat="1" ht="14.25" customHeight="1" x14ac:dyDescent="0.25"/>
    <row r="115" customFormat="1" ht="14.25" customHeight="1" x14ac:dyDescent="0.25"/>
    <row r="116" customFormat="1" ht="14.25" customHeight="1" x14ac:dyDescent="0.25"/>
    <row r="117" customFormat="1" ht="14.25" customHeight="1" x14ac:dyDescent="0.25"/>
    <row r="118" customFormat="1" ht="14.25" customHeight="1" x14ac:dyDescent="0.25"/>
    <row r="119" customFormat="1" ht="14.25" customHeight="1" x14ac:dyDescent="0.25"/>
    <row r="120" customFormat="1" ht="14.25" customHeight="1" x14ac:dyDescent="0.25"/>
    <row r="121" customFormat="1" ht="14.25" customHeight="1" x14ac:dyDescent="0.25"/>
    <row r="122" customFormat="1" ht="14.25" customHeight="1" x14ac:dyDescent="0.25"/>
    <row r="123" customFormat="1" ht="14.25" customHeight="1" x14ac:dyDescent="0.25"/>
    <row r="124" customFormat="1" ht="14.25" customHeight="1" x14ac:dyDescent="0.25"/>
    <row r="125" customFormat="1" ht="14.25" customHeight="1" x14ac:dyDescent="0.25"/>
    <row r="126" customFormat="1" ht="14.25" customHeight="1" x14ac:dyDescent="0.25"/>
    <row r="127" customFormat="1" ht="14.25" customHeight="1" x14ac:dyDescent="0.25"/>
    <row r="128" customFormat="1" ht="14.25" customHeight="1" x14ac:dyDescent="0.25"/>
    <row r="129" customFormat="1" ht="14.25" customHeight="1" x14ac:dyDescent="0.25"/>
    <row r="130" customFormat="1" ht="14.25" customHeight="1" x14ac:dyDescent="0.25"/>
    <row r="131" customFormat="1" ht="14.25" customHeight="1" x14ac:dyDescent="0.25"/>
    <row r="132" customFormat="1" ht="14.25" customHeight="1" x14ac:dyDescent="0.25"/>
    <row r="133" customFormat="1" ht="14.25" customHeight="1" x14ac:dyDescent="0.25"/>
    <row r="134" customFormat="1" ht="14.25" customHeight="1" x14ac:dyDescent="0.25"/>
    <row r="135" customFormat="1" ht="14.25" customHeight="1" x14ac:dyDescent="0.25"/>
    <row r="136" customFormat="1" ht="14.25" customHeight="1" x14ac:dyDescent="0.25"/>
    <row r="137" customFormat="1" ht="14.25" customHeight="1" x14ac:dyDescent="0.25"/>
    <row r="138" customFormat="1" ht="14.25" customHeight="1" x14ac:dyDescent="0.25"/>
    <row r="139" customFormat="1" ht="14.25" customHeight="1" x14ac:dyDescent="0.25"/>
    <row r="140" customFormat="1" ht="14.25" customHeight="1" x14ac:dyDescent="0.25"/>
    <row r="141" customFormat="1" ht="14.25" customHeight="1" x14ac:dyDescent="0.25"/>
    <row r="142" customFormat="1" ht="14.25" customHeight="1" x14ac:dyDescent="0.25"/>
    <row r="143" customFormat="1" ht="14.25" customHeight="1" x14ac:dyDescent="0.25"/>
    <row r="144" customFormat="1" ht="14.25" customHeight="1" x14ac:dyDescent="0.25"/>
    <row r="145" customFormat="1" ht="14.25" customHeight="1" x14ac:dyDescent="0.25"/>
    <row r="146" customFormat="1" ht="14.25" customHeight="1" x14ac:dyDescent="0.25"/>
    <row r="147" customFormat="1" ht="14.25" customHeight="1" x14ac:dyDescent="0.25"/>
    <row r="148" customFormat="1" ht="14.25" customHeight="1" x14ac:dyDescent="0.25"/>
    <row r="149" customFormat="1" ht="14.25" customHeight="1" x14ac:dyDescent="0.25"/>
    <row r="150" customFormat="1" ht="14.25" customHeight="1" x14ac:dyDescent="0.25"/>
    <row r="151" customFormat="1" ht="14.25" customHeight="1" x14ac:dyDescent="0.25"/>
    <row r="152" customFormat="1" ht="14.25" customHeight="1" x14ac:dyDescent="0.25"/>
    <row r="153" customFormat="1" ht="14.25" customHeight="1" x14ac:dyDescent="0.25"/>
    <row r="154" customFormat="1" ht="14.25" customHeight="1" x14ac:dyDescent="0.25"/>
    <row r="155" customFormat="1" ht="14.25" customHeight="1" x14ac:dyDescent="0.25"/>
    <row r="156" customFormat="1" ht="14.25" customHeight="1" x14ac:dyDescent="0.25"/>
    <row r="157" customFormat="1" ht="14.25" customHeight="1" x14ac:dyDescent="0.25"/>
    <row r="158" customFormat="1" ht="14.25" customHeight="1" x14ac:dyDescent="0.25"/>
    <row r="159" customFormat="1" ht="14.25" customHeight="1" x14ac:dyDescent="0.25"/>
    <row r="160" customFormat="1" ht="14.25" customHeight="1" x14ac:dyDescent="0.25"/>
    <row r="161" customFormat="1" ht="14.25" customHeight="1" x14ac:dyDescent="0.25"/>
    <row r="162" customFormat="1" ht="14.25" customHeight="1" x14ac:dyDescent="0.25"/>
    <row r="163" customFormat="1" ht="14.25" customHeight="1" x14ac:dyDescent="0.25"/>
    <row r="164" customFormat="1" ht="14.25" customHeight="1" x14ac:dyDescent="0.25"/>
    <row r="165" customFormat="1" ht="14.25" customHeight="1" x14ac:dyDescent="0.25"/>
    <row r="166" customFormat="1" ht="14.25" customHeight="1" x14ac:dyDescent="0.25"/>
    <row r="167" customFormat="1" ht="14.25" customHeight="1" x14ac:dyDescent="0.25"/>
    <row r="168" customFormat="1" ht="14.25" customHeight="1" x14ac:dyDescent="0.25"/>
    <row r="169" customFormat="1" ht="14.25" customHeight="1" x14ac:dyDescent="0.25"/>
    <row r="170" customFormat="1" ht="14.25" customHeight="1" x14ac:dyDescent="0.25"/>
    <row r="171" customFormat="1" ht="14.25" customHeight="1" x14ac:dyDescent="0.25"/>
    <row r="172" customFormat="1" ht="14.25" customHeight="1" x14ac:dyDescent="0.25"/>
    <row r="173" customFormat="1" ht="14.25" customHeight="1" x14ac:dyDescent="0.25"/>
    <row r="174" customFormat="1" ht="14.25" customHeight="1" x14ac:dyDescent="0.25"/>
    <row r="175" customFormat="1" ht="14.25" customHeight="1" x14ac:dyDescent="0.25"/>
    <row r="176" customFormat="1" ht="14.25" customHeight="1" x14ac:dyDescent="0.25"/>
    <row r="177" customFormat="1" ht="14.25" customHeight="1" x14ac:dyDescent="0.25"/>
    <row r="178" customFormat="1" ht="14.25" customHeight="1" x14ac:dyDescent="0.25"/>
    <row r="179" customFormat="1" ht="14.25" customHeight="1" x14ac:dyDescent="0.25"/>
    <row r="180" customFormat="1" ht="14.25" customHeight="1" x14ac:dyDescent="0.25"/>
    <row r="181" customFormat="1" ht="14.25" customHeight="1" x14ac:dyDescent="0.25"/>
    <row r="182" customFormat="1" ht="14.25" customHeight="1" x14ac:dyDescent="0.25"/>
    <row r="183" customFormat="1" ht="14.25" customHeight="1" x14ac:dyDescent="0.25"/>
    <row r="184" customFormat="1" ht="14.25" customHeight="1" x14ac:dyDescent="0.25"/>
    <row r="185" customFormat="1" ht="14.25" customHeight="1" x14ac:dyDescent="0.25"/>
    <row r="186" customFormat="1" ht="14.25" customHeight="1" x14ac:dyDescent="0.25"/>
    <row r="187" customFormat="1" ht="14.25" customHeight="1" x14ac:dyDescent="0.25"/>
    <row r="188" customFormat="1" ht="14.25" customHeight="1" x14ac:dyDescent="0.25"/>
    <row r="189" customFormat="1" ht="14.25" customHeight="1" x14ac:dyDescent="0.25"/>
    <row r="190" customFormat="1" ht="14.25" customHeight="1" x14ac:dyDescent="0.25"/>
    <row r="191" customFormat="1" ht="14.25" customHeight="1" x14ac:dyDescent="0.25"/>
    <row r="192" customFormat="1" ht="14.25" customHeight="1" x14ac:dyDescent="0.25"/>
    <row r="193" customFormat="1" ht="14.25" customHeight="1" x14ac:dyDescent="0.25"/>
    <row r="194" customFormat="1" ht="14.25" customHeight="1" x14ac:dyDescent="0.25"/>
    <row r="195" customFormat="1" ht="14.25" customHeight="1" x14ac:dyDescent="0.25"/>
    <row r="196" customFormat="1" ht="14.25" customHeight="1" x14ac:dyDescent="0.25"/>
    <row r="197" customFormat="1" ht="14.25" customHeight="1" x14ac:dyDescent="0.25"/>
    <row r="198" customFormat="1" ht="14.25" customHeight="1" x14ac:dyDescent="0.25"/>
    <row r="199" customFormat="1" ht="14.25" customHeight="1" x14ac:dyDescent="0.25"/>
    <row r="200" customFormat="1" ht="14.25" customHeight="1" x14ac:dyDescent="0.25"/>
    <row r="201" customFormat="1" ht="14.25" customHeight="1" x14ac:dyDescent="0.25"/>
    <row r="202" customFormat="1" ht="14.25" customHeight="1" x14ac:dyDescent="0.25"/>
    <row r="203" customFormat="1" ht="14.25" customHeight="1" x14ac:dyDescent="0.25"/>
    <row r="204" customFormat="1" ht="14.25" customHeight="1" x14ac:dyDescent="0.25"/>
    <row r="205" customFormat="1" ht="14.25" customHeight="1" x14ac:dyDescent="0.25"/>
    <row r="206" customFormat="1" ht="14.25" customHeight="1" x14ac:dyDescent="0.25"/>
    <row r="207" customFormat="1" ht="14.25" customHeight="1" x14ac:dyDescent="0.25"/>
    <row r="208" customFormat="1" ht="14.25" customHeight="1" x14ac:dyDescent="0.25"/>
    <row r="209" customFormat="1" ht="14.25" customHeight="1" x14ac:dyDescent="0.25"/>
    <row r="210" customFormat="1" ht="14.25" customHeight="1" x14ac:dyDescent="0.25"/>
    <row r="211" customFormat="1" ht="14.25" customHeight="1" x14ac:dyDescent="0.25"/>
    <row r="212" customFormat="1" ht="14.25" customHeight="1" x14ac:dyDescent="0.25"/>
    <row r="213" customFormat="1" ht="14.25" customHeight="1" x14ac:dyDescent="0.25"/>
    <row r="214" customFormat="1" ht="14.25" customHeight="1" x14ac:dyDescent="0.25"/>
    <row r="215" customFormat="1" ht="14.25" customHeight="1" x14ac:dyDescent="0.25"/>
    <row r="216" customFormat="1" ht="14.25" customHeight="1" x14ac:dyDescent="0.25"/>
    <row r="217" customFormat="1" ht="14.25" customHeight="1" x14ac:dyDescent="0.25"/>
    <row r="218" customFormat="1" ht="14.25" customHeight="1" x14ac:dyDescent="0.25"/>
    <row r="219" customFormat="1" ht="14.25" customHeight="1" x14ac:dyDescent="0.25"/>
    <row r="220" customFormat="1" ht="14.25" customHeight="1" x14ac:dyDescent="0.25"/>
    <row r="221" customFormat="1" ht="14.25" customHeight="1" x14ac:dyDescent="0.25"/>
    <row r="222" customFormat="1" ht="14.25" customHeight="1" x14ac:dyDescent="0.25"/>
    <row r="223" customFormat="1" ht="14.25" customHeight="1" x14ac:dyDescent="0.25"/>
    <row r="224" customFormat="1" ht="14.25" customHeight="1" x14ac:dyDescent="0.25"/>
    <row r="225" customFormat="1" ht="14.25" customHeight="1" x14ac:dyDescent="0.25"/>
    <row r="226" customFormat="1" ht="14.25" customHeight="1" x14ac:dyDescent="0.25"/>
    <row r="227" customFormat="1" ht="14.25" customHeight="1" x14ac:dyDescent="0.25"/>
    <row r="228" customFormat="1" ht="14.25" customHeight="1" x14ac:dyDescent="0.25"/>
    <row r="229" customFormat="1" ht="14.25" customHeight="1" x14ac:dyDescent="0.25"/>
    <row r="230" customFormat="1" ht="14.25" customHeight="1" x14ac:dyDescent="0.25"/>
    <row r="231" customFormat="1" ht="14.25" customHeight="1" x14ac:dyDescent="0.25"/>
    <row r="232" customFormat="1" ht="14.25" customHeight="1" x14ac:dyDescent="0.25"/>
    <row r="233" customFormat="1" ht="14.25" customHeight="1" x14ac:dyDescent="0.25"/>
    <row r="234" customFormat="1" ht="14.25" customHeight="1" x14ac:dyDescent="0.25"/>
    <row r="235" customFormat="1" ht="14.25" customHeight="1" x14ac:dyDescent="0.25"/>
    <row r="236" customFormat="1" ht="14.25" customHeight="1" x14ac:dyDescent="0.25"/>
    <row r="237" customFormat="1" ht="14.25" customHeight="1" x14ac:dyDescent="0.25"/>
    <row r="238" customFormat="1" ht="14.25" customHeight="1" x14ac:dyDescent="0.25"/>
    <row r="239" customFormat="1" ht="14.25" customHeight="1" x14ac:dyDescent="0.25"/>
    <row r="240" customFormat="1" ht="14.25" customHeight="1" x14ac:dyDescent="0.25"/>
    <row r="241" customFormat="1" ht="14.25" customHeight="1" x14ac:dyDescent="0.25"/>
    <row r="242" customFormat="1" ht="14.25" customHeight="1" x14ac:dyDescent="0.25"/>
    <row r="243" customFormat="1" ht="14.25" customHeight="1" x14ac:dyDescent="0.25"/>
    <row r="244" customFormat="1" ht="14.25" customHeight="1" x14ac:dyDescent="0.25"/>
    <row r="245" customFormat="1" ht="14.25" customHeight="1" x14ac:dyDescent="0.25"/>
    <row r="246" customFormat="1" ht="14.25" customHeight="1" x14ac:dyDescent="0.25"/>
    <row r="247" customFormat="1" ht="14.25" customHeight="1" x14ac:dyDescent="0.25"/>
    <row r="248" customFormat="1" ht="14.25" customHeight="1" x14ac:dyDescent="0.25"/>
    <row r="249" customFormat="1" ht="14.25" customHeight="1" x14ac:dyDescent="0.25"/>
    <row r="250" customFormat="1" ht="14.25" customHeight="1" x14ac:dyDescent="0.25"/>
    <row r="251" customFormat="1" ht="14.25" customHeight="1" x14ac:dyDescent="0.25"/>
    <row r="252" customFormat="1" ht="14.25" customHeight="1" x14ac:dyDescent="0.25"/>
    <row r="253" customFormat="1" ht="14.25" customHeight="1" x14ac:dyDescent="0.25"/>
    <row r="254" customFormat="1" ht="14.25" customHeight="1" x14ac:dyDescent="0.25"/>
    <row r="255" customFormat="1" ht="14.25" customHeight="1" x14ac:dyDescent="0.25"/>
    <row r="256" customFormat="1" ht="14.25" customHeight="1" x14ac:dyDescent="0.25"/>
    <row r="257" customFormat="1" ht="14.25" customHeight="1" x14ac:dyDescent="0.25"/>
    <row r="258" customFormat="1" ht="14.25" customHeight="1" x14ac:dyDescent="0.25"/>
    <row r="259" customFormat="1" ht="14.25" customHeight="1" x14ac:dyDescent="0.25"/>
    <row r="260" customFormat="1" ht="14.25" customHeight="1" x14ac:dyDescent="0.25"/>
    <row r="261" customFormat="1" ht="14.25" customHeight="1" x14ac:dyDescent="0.25"/>
    <row r="262" customFormat="1" ht="14.25" customHeight="1" x14ac:dyDescent="0.25"/>
    <row r="263" customFormat="1" ht="14.25" customHeight="1" x14ac:dyDescent="0.25"/>
    <row r="264" customFormat="1" ht="14.25" customHeight="1" x14ac:dyDescent="0.25"/>
    <row r="265" customFormat="1" ht="14.25" customHeight="1" x14ac:dyDescent="0.25"/>
    <row r="266" customFormat="1" ht="14.25" customHeight="1" x14ac:dyDescent="0.25"/>
    <row r="267" customFormat="1" ht="14.25" customHeight="1" x14ac:dyDescent="0.25"/>
    <row r="268" customFormat="1" ht="14.25" customHeight="1" x14ac:dyDescent="0.25"/>
    <row r="269" customFormat="1" ht="14.25" customHeight="1" x14ac:dyDescent="0.25"/>
    <row r="270" customFormat="1" ht="14.25" customHeight="1" x14ac:dyDescent="0.25"/>
    <row r="271" customFormat="1" ht="14.25" customHeight="1" x14ac:dyDescent="0.25"/>
    <row r="272" customFormat="1" ht="14.25" customHeight="1" x14ac:dyDescent="0.25"/>
    <row r="273" customFormat="1" ht="14.25" customHeight="1" x14ac:dyDescent="0.25"/>
    <row r="274" customFormat="1" ht="14.25" customHeight="1" x14ac:dyDescent="0.25"/>
    <row r="275" customFormat="1" ht="14.25" customHeight="1" x14ac:dyDescent="0.25"/>
    <row r="276" customFormat="1" ht="14.25" customHeight="1" x14ac:dyDescent="0.25"/>
    <row r="277" customFormat="1" ht="14.25" customHeight="1" x14ac:dyDescent="0.25"/>
    <row r="278" customFormat="1" ht="14.25" customHeight="1" x14ac:dyDescent="0.25"/>
    <row r="279" customFormat="1" ht="14.25" customHeight="1" x14ac:dyDescent="0.25"/>
    <row r="280" customFormat="1" ht="14.25" customHeight="1" x14ac:dyDescent="0.25"/>
    <row r="281" customFormat="1" ht="14.25" customHeight="1" x14ac:dyDescent="0.25"/>
    <row r="282" customFormat="1" ht="14.25" customHeight="1" x14ac:dyDescent="0.25"/>
    <row r="283" customFormat="1" ht="14.25" customHeight="1" x14ac:dyDescent="0.25"/>
    <row r="284" customFormat="1" ht="14.25" customHeight="1" x14ac:dyDescent="0.25"/>
    <row r="285" customFormat="1" ht="14.25" customHeight="1" x14ac:dyDescent="0.25"/>
    <row r="286" customFormat="1" ht="14.25" customHeight="1" x14ac:dyDescent="0.25"/>
    <row r="287" customFormat="1" ht="14.25" customHeight="1" x14ac:dyDescent="0.25"/>
    <row r="288" customFormat="1" ht="14.25" customHeight="1" x14ac:dyDescent="0.25"/>
    <row r="289" customFormat="1" ht="14.25" customHeight="1" x14ac:dyDescent="0.25"/>
    <row r="290" customFormat="1" ht="14.25" customHeight="1" x14ac:dyDescent="0.25"/>
    <row r="291" customFormat="1" ht="14.25" customHeight="1" x14ac:dyDescent="0.25"/>
    <row r="292" customFormat="1" ht="14.25" customHeight="1" x14ac:dyDescent="0.25"/>
    <row r="293" customFormat="1" ht="14.25" customHeight="1" x14ac:dyDescent="0.25"/>
    <row r="294" customFormat="1" ht="14.25" customHeight="1" x14ac:dyDescent="0.25"/>
    <row r="295" customFormat="1" ht="14.25" customHeight="1" x14ac:dyDescent="0.25"/>
    <row r="296" customFormat="1" ht="14.25" customHeight="1" x14ac:dyDescent="0.25"/>
    <row r="297" customFormat="1" ht="14.25" customHeight="1" x14ac:dyDescent="0.25"/>
    <row r="298" customFormat="1" ht="14.25" customHeight="1" x14ac:dyDescent="0.25"/>
    <row r="299" customFormat="1" ht="14.25" customHeight="1" x14ac:dyDescent="0.25"/>
    <row r="300" customFormat="1" ht="14.25" customHeight="1" x14ac:dyDescent="0.25"/>
    <row r="301" customFormat="1" ht="14.25" customHeight="1" x14ac:dyDescent="0.25"/>
    <row r="302" customFormat="1" ht="14.25" customHeight="1" x14ac:dyDescent="0.25"/>
    <row r="303" customFormat="1" ht="14.25" customHeight="1" x14ac:dyDescent="0.25"/>
    <row r="304" customFormat="1" ht="14.25" customHeight="1" x14ac:dyDescent="0.25"/>
    <row r="305" customFormat="1" ht="14.25" customHeight="1" x14ac:dyDescent="0.25"/>
    <row r="306" customFormat="1" ht="14.25" customHeight="1" x14ac:dyDescent="0.25"/>
    <row r="307" customFormat="1" ht="14.25" customHeight="1" x14ac:dyDescent="0.25"/>
    <row r="308" customFormat="1" ht="14.25" customHeight="1" x14ac:dyDescent="0.25"/>
    <row r="309" customFormat="1" ht="14.25" customHeight="1" x14ac:dyDescent="0.25"/>
    <row r="310" customFormat="1" ht="14.25" customHeight="1" x14ac:dyDescent="0.25"/>
    <row r="311" customFormat="1" ht="14.25" customHeight="1" x14ac:dyDescent="0.25"/>
    <row r="312" customFormat="1" ht="14.25" customHeight="1" x14ac:dyDescent="0.25"/>
    <row r="313" customFormat="1" ht="14.25" customHeight="1" x14ac:dyDescent="0.25"/>
    <row r="314" customFormat="1" ht="14.25" customHeight="1" x14ac:dyDescent="0.25"/>
    <row r="315" customFormat="1" ht="14.25" customHeight="1" x14ac:dyDescent="0.25"/>
    <row r="316" customFormat="1" ht="14.25" customHeight="1" x14ac:dyDescent="0.25"/>
    <row r="317" customFormat="1" ht="14.25" customHeight="1" x14ac:dyDescent="0.25"/>
    <row r="318" customFormat="1" ht="14.25" customHeight="1" x14ac:dyDescent="0.25"/>
    <row r="319" customFormat="1" ht="14.25" customHeight="1" x14ac:dyDescent="0.25"/>
    <row r="320" customFormat="1" ht="14.25" customHeight="1" x14ac:dyDescent="0.25"/>
    <row r="321" customFormat="1" ht="14.25" customHeight="1" x14ac:dyDescent="0.25"/>
    <row r="322" customFormat="1" ht="14.25" customHeight="1" x14ac:dyDescent="0.25"/>
    <row r="323" customFormat="1" ht="14.25" customHeight="1" x14ac:dyDescent="0.25"/>
    <row r="324" customFormat="1" ht="14.25" customHeight="1" x14ac:dyDescent="0.25"/>
    <row r="325" customFormat="1" ht="14.25" customHeight="1" x14ac:dyDescent="0.25"/>
    <row r="326" customFormat="1" ht="14.25" customHeight="1" x14ac:dyDescent="0.25"/>
    <row r="327" customFormat="1" ht="14.25" customHeight="1" x14ac:dyDescent="0.25"/>
    <row r="328" customFormat="1" ht="14.25" customHeight="1" x14ac:dyDescent="0.25"/>
    <row r="329" customFormat="1" ht="14.25" customHeight="1" x14ac:dyDescent="0.25"/>
    <row r="330" customFormat="1" ht="14.25" customHeight="1" x14ac:dyDescent="0.25"/>
    <row r="331" customFormat="1" ht="14.25" customHeight="1" x14ac:dyDescent="0.25"/>
    <row r="332" customFormat="1" ht="14.25" customHeight="1" x14ac:dyDescent="0.25"/>
    <row r="333" customFormat="1" ht="14.25" customHeight="1" x14ac:dyDescent="0.25"/>
    <row r="334" customFormat="1" ht="14.25" customHeight="1" x14ac:dyDescent="0.25"/>
    <row r="335" customFormat="1" ht="14.25" customHeight="1" x14ac:dyDescent="0.25"/>
    <row r="336" customFormat="1" ht="14.25" customHeight="1" x14ac:dyDescent="0.25"/>
    <row r="337" customFormat="1" ht="14.25" customHeight="1" x14ac:dyDescent="0.25"/>
    <row r="338" customFormat="1" ht="14.25" customHeight="1" x14ac:dyDescent="0.25"/>
    <row r="339" customFormat="1" ht="14.25" customHeight="1" x14ac:dyDescent="0.25"/>
    <row r="340" customFormat="1" ht="14.25" customHeight="1" x14ac:dyDescent="0.25"/>
    <row r="341" customFormat="1" ht="14.25" customHeight="1" x14ac:dyDescent="0.25"/>
    <row r="342" customFormat="1" ht="14.25" customHeight="1" x14ac:dyDescent="0.25"/>
    <row r="343" customFormat="1" ht="14.25" customHeight="1" x14ac:dyDescent="0.25"/>
    <row r="344" customFormat="1" ht="14.25" customHeight="1" x14ac:dyDescent="0.25"/>
    <row r="345" customFormat="1" ht="14.25" customHeight="1" x14ac:dyDescent="0.25"/>
    <row r="346" customFormat="1" ht="14.25" customHeight="1" x14ac:dyDescent="0.25"/>
    <row r="347" customFormat="1" ht="14.25" customHeight="1" x14ac:dyDescent="0.25"/>
    <row r="348" customFormat="1" ht="14.25" customHeight="1" x14ac:dyDescent="0.25"/>
    <row r="349" customFormat="1" ht="14.25" customHeight="1" x14ac:dyDescent="0.25"/>
    <row r="350" customFormat="1" ht="14.25" customHeight="1" x14ac:dyDescent="0.25"/>
    <row r="351" customFormat="1" ht="14.25" customHeight="1" x14ac:dyDescent="0.25"/>
    <row r="352" customFormat="1" ht="14.25" customHeight="1" x14ac:dyDescent="0.25"/>
    <row r="353" customFormat="1" ht="14.25" customHeight="1" x14ac:dyDescent="0.25"/>
    <row r="354" customFormat="1" ht="14.25" customHeight="1" x14ac:dyDescent="0.25"/>
    <row r="355" customFormat="1" ht="14.25" customHeight="1" x14ac:dyDescent="0.25"/>
    <row r="356" customFormat="1" ht="14.25" customHeight="1" x14ac:dyDescent="0.25"/>
    <row r="357" customFormat="1" ht="14.25" customHeight="1" x14ac:dyDescent="0.25"/>
    <row r="358" customFormat="1" ht="14.25" customHeight="1" x14ac:dyDescent="0.25"/>
    <row r="359" customFormat="1" ht="14.25" customHeight="1" x14ac:dyDescent="0.25"/>
    <row r="360" customFormat="1" ht="14.25" customHeight="1" x14ac:dyDescent="0.25"/>
    <row r="361" customFormat="1" ht="14.25" customHeight="1" x14ac:dyDescent="0.25"/>
    <row r="362" customFormat="1" ht="14.25" customHeight="1" x14ac:dyDescent="0.25"/>
    <row r="363" customFormat="1" ht="14.25" customHeight="1" x14ac:dyDescent="0.25"/>
    <row r="364" customFormat="1" ht="14.25" customHeight="1" x14ac:dyDescent="0.25"/>
    <row r="365" customFormat="1" ht="14.25" customHeight="1" x14ac:dyDescent="0.25"/>
    <row r="366" customFormat="1" ht="14.25" customHeight="1" x14ac:dyDescent="0.25"/>
    <row r="367" customFormat="1" ht="14.25" customHeight="1" x14ac:dyDescent="0.25"/>
    <row r="368" customFormat="1" ht="14.25" customHeight="1" x14ac:dyDescent="0.25"/>
    <row r="369" customFormat="1" ht="14.25" customHeight="1" x14ac:dyDescent="0.25"/>
    <row r="370" customFormat="1" ht="14.25" customHeight="1" x14ac:dyDescent="0.25"/>
    <row r="371" customFormat="1" ht="14.25" customHeight="1" x14ac:dyDescent="0.25"/>
    <row r="372" customFormat="1" ht="14.25" customHeight="1" x14ac:dyDescent="0.25"/>
    <row r="373" customFormat="1" ht="14.25" customHeight="1" x14ac:dyDescent="0.25"/>
    <row r="374" customFormat="1" ht="14.25" customHeight="1" x14ac:dyDescent="0.25"/>
    <row r="375" customFormat="1" ht="14.25" customHeight="1" x14ac:dyDescent="0.25"/>
    <row r="376" customFormat="1" ht="14.25" customHeight="1" x14ac:dyDescent="0.25"/>
    <row r="377" customFormat="1" ht="14.25" customHeight="1" x14ac:dyDescent="0.25"/>
    <row r="378" customFormat="1" ht="14.25" customHeight="1" x14ac:dyDescent="0.25"/>
    <row r="379" customFormat="1" ht="14.25" customHeight="1" x14ac:dyDescent="0.25"/>
    <row r="380" customFormat="1" ht="14.25" customHeight="1" x14ac:dyDescent="0.25"/>
    <row r="381" customFormat="1" ht="14.25" customHeight="1" x14ac:dyDescent="0.25"/>
    <row r="382" customFormat="1" ht="14.25" customHeight="1" x14ac:dyDescent="0.25"/>
    <row r="383" customFormat="1" ht="14.25" customHeight="1" x14ac:dyDescent="0.25"/>
    <row r="384" customFormat="1" ht="14.25" customHeight="1" x14ac:dyDescent="0.25"/>
    <row r="385" customFormat="1" ht="14.25" customHeight="1" x14ac:dyDescent="0.25"/>
    <row r="386" customFormat="1" ht="14.25" customHeight="1" x14ac:dyDescent="0.25"/>
    <row r="387" customFormat="1" ht="14.25" customHeight="1" x14ac:dyDescent="0.25"/>
    <row r="388" customFormat="1" ht="14.25" customHeight="1" x14ac:dyDescent="0.25"/>
    <row r="389" customFormat="1" ht="14.25" customHeight="1" x14ac:dyDescent="0.25"/>
    <row r="390" customFormat="1" ht="14.25" customHeight="1" x14ac:dyDescent="0.25"/>
    <row r="391" customFormat="1" ht="14.25" customHeight="1" x14ac:dyDescent="0.25"/>
    <row r="392" customFormat="1" ht="14.25" customHeight="1" x14ac:dyDescent="0.25"/>
    <row r="393" customFormat="1" ht="14.25" customHeight="1" x14ac:dyDescent="0.25"/>
    <row r="394" customFormat="1" ht="14.25" customHeight="1" x14ac:dyDescent="0.25"/>
    <row r="395" customFormat="1" ht="14.25" customHeight="1" x14ac:dyDescent="0.25"/>
    <row r="396" customFormat="1" ht="14.25" customHeight="1" x14ac:dyDescent="0.25"/>
    <row r="397" customFormat="1" ht="14.25" customHeight="1" x14ac:dyDescent="0.25"/>
    <row r="398" customFormat="1" ht="14.25" customHeight="1" x14ac:dyDescent="0.25"/>
    <row r="399" customFormat="1" ht="14.25" customHeight="1" x14ac:dyDescent="0.25"/>
    <row r="400" customFormat="1" ht="14.25" customHeight="1" x14ac:dyDescent="0.25"/>
    <row r="401" customFormat="1" ht="14.25" customHeight="1" x14ac:dyDescent="0.25"/>
    <row r="402" customFormat="1" ht="14.25" customHeight="1" x14ac:dyDescent="0.25"/>
    <row r="403" customFormat="1" ht="14.25" customHeight="1" x14ac:dyDescent="0.25"/>
    <row r="404" customFormat="1" ht="14.25" customHeight="1" x14ac:dyDescent="0.25"/>
    <row r="405" customFormat="1" ht="14.25" customHeight="1" x14ac:dyDescent="0.25"/>
    <row r="406" customFormat="1" ht="14.25" customHeight="1" x14ac:dyDescent="0.25"/>
    <row r="407" customFormat="1" ht="14.25" customHeight="1" x14ac:dyDescent="0.25"/>
    <row r="408" customFormat="1" ht="14.25" customHeight="1" x14ac:dyDescent="0.25"/>
    <row r="409" customFormat="1" ht="14.25" customHeight="1" x14ac:dyDescent="0.25"/>
    <row r="410" customFormat="1" ht="14.25" customHeight="1" x14ac:dyDescent="0.25"/>
    <row r="411" customFormat="1" ht="14.25" customHeight="1" x14ac:dyDescent="0.25"/>
    <row r="412" customFormat="1" ht="14.25" customHeight="1" x14ac:dyDescent="0.25"/>
    <row r="413" customFormat="1" ht="14.25" customHeight="1" x14ac:dyDescent="0.25"/>
    <row r="414" customFormat="1" ht="14.25" customHeight="1" x14ac:dyDescent="0.25"/>
    <row r="415" customFormat="1" ht="14.25" customHeight="1" x14ac:dyDescent="0.25"/>
    <row r="416" customFormat="1" ht="14.25" customHeight="1" x14ac:dyDescent="0.25"/>
    <row r="417" customFormat="1" ht="14.25" customHeight="1" x14ac:dyDescent="0.25"/>
    <row r="418" customFormat="1" ht="14.25" customHeight="1" x14ac:dyDescent="0.25"/>
    <row r="419" customFormat="1" ht="14.25" customHeight="1" x14ac:dyDescent="0.25"/>
    <row r="420" customFormat="1" ht="14.25" customHeight="1" x14ac:dyDescent="0.25"/>
    <row r="421" customFormat="1" ht="14.25" customHeight="1" x14ac:dyDescent="0.25"/>
    <row r="422" customFormat="1" ht="14.25" customHeight="1" x14ac:dyDescent="0.25"/>
    <row r="423" customFormat="1" ht="14.25" customHeight="1" x14ac:dyDescent="0.25"/>
    <row r="424" customFormat="1" ht="14.25" customHeight="1" x14ac:dyDescent="0.25"/>
    <row r="425" customFormat="1" ht="14.25" customHeight="1" x14ac:dyDescent="0.25"/>
    <row r="426" customFormat="1" ht="14.25" customHeight="1" x14ac:dyDescent="0.25"/>
    <row r="427" customFormat="1" ht="14.25" customHeight="1" x14ac:dyDescent="0.25"/>
    <row r="428" customFormat="1" ht="14.25" customHeight="1" x14ac:dyDescent="0.25"/>
    <row r="429" customFormat="1" ht="14.25" customHeight="1" x14ac:dyDescent="0.25"/>
    <row r="430" customFormat="1" ht="14.25" customHeight="1" x14ac:dyDescent="0.25"/>
    <row r="431" customFormat="1" ht="14.25" customHeight="1" x14ac:dyDescent="0.25"/>
    <row r="432" customFormat="1" ht="14.25" customHeight="1" x14ac:dyDescent="0.25"/>
    <row r="433" customFormat="1" ht="14.25" customHeight="1" x14ac:dyDescent="0.25"/>
    <row r="434" customFormat="1" ht="14.25" customHeight="1" x14ac:dyDescent="0.25"/>
    <row r="435" customFormat="1" ht="14.25" customHeight="1" x14ac:dyDescent="0.25"/>
    <row r="436" customFormat="1" ht="14.25" customHeight="1" x14ac:dyDescent="0.25"/>
    <row r="437" customFormat="1" ht="14.25" customHeight="1" x14ac:dyDescent="0.25"/>
    <row r="438" customFormat="1" ht="14.25" customHeight="1" x14ac:dyDescent="0.25"/>
    <row r="439" customFormat="1" ht="14.25" customHeight="1" x14ac:dyDescent="0.25"/>
    <row r="440" customFormat="1" ht="14.25" customHeight="1" x14ac:dyDescent="0.25"/>
    <row r="441" customFormat="1" ht="14.25" customHeight="1" x14ac:dyDescent="0.25"/>
    <row r="442" customFormat="1" ht="14.25" customHeight="1" x14ac:dyDescent="0.25"/>
    <row r="443" customFormat="1" ht="14.25" customHeight="1" x14ac:dyDescent="0.25"/>
    <row r="444" customFormat="1" ht="14.25" customHeight="1" x14ac:dyDescent="0.25"/>
    <row r="445" customFormat="1" ht="14.25" customHeight="1" x14ac:dyDescent="0.25"/>
    <row r="446" customFormat="1" ht="14.25" customHeight="1" x14ac:dyDescent="0.25"/>
    <row r="447" customFormat="1" ht="14.25" customHeight="1" x14ac:dyDescent="0.25"/>
    <row r="448" customFormat="1" ht="14.25" customHeight="1" x14ac:dyDescent="0.25"/>
    <row r="449" customFormat="1" ht="14.25" customHeight="1" x14ac:dyDescent="0.25"/>
    <row r="450" customFormat="1" ht="14.25" customHeight="1" x14ac:dyDescent="0.25"/>
    <row r="451" customFormat="1" ht="14.25" customHeight="1" x14ac:dyDescent="0.25"/>
    <row r="452" customFormat="1" ht="14.25" customHeight="1" x14ac:dyDescent="0.25"/>
    <row r="453" customFormat="1" ht="14.25" customHeight="1" x14ac:dyDescent="0.25"/>
    <row r="454" customFormat="1" ht="14.25" customHeight="1" x14ac:dyDescent="0.25"/>
    <row r="455" customFormat="1" ht="14.25" customHeight="1" x14ac:dyDescent="0.25"/>
    <row r="456" customFormat="1" ht="14.25" customHeight="1" x14ac:dyDescent="0.25"/>
    <row r="457" customFormat="1" ht="14.25" customHeight="1" x14ac:dyDescent="0.25"/>
    <row r="458" customFormat="1" ht="14.25" customHeight="1" x14ac:dyDescent="0.25"/>
    <row r="459" customFormat="1" ht="14.25" customHeight="1" x14ac:dyDescent="0.25"/>
    <row r="460" customFormat="1" ht="14.25" customHeight="1" x14ac:dyDescent="0.25"/>
    <row r="461" customFormat="1" ht="14.25" customHeight="1" x14ac:dyDescent="0.25"/>
    <row r="462" customFormat="1" ht="14.25" customHeight="1" x14ac:dyDescent="0.25"/>
    <row r="463" customFormat="1" ht="14.25" customHeight="1" x14ac:dyDescent="0.25"/>
    <row r="464" customFormat="1" ht="14.25" customHeight="1" x14ac:dyDescent="0.25"/>
    <row r="465" customFormat="1" ht="14.25" customHeight="1" x14ac:dyDescent="0.25"/>
    <row r="466" customFormat="1" ht="14.25" customHeight="1" x14ac:dyDescent="0.25"/>
    <row r="467" customFormat="1" ht="14.25" customHeight="1" x14ac:dyDescent="0.25"/>
    <row r="468" customFormat="1" ht="14.25" customHeight="1" x14ac:dyDescent="0.25"/>
    <row r="469" customFormat="1" ht="14.25" customHeight="1" x14ac:dyDescent="0.25"/>
    <row r="470" customFormat="1" ht="14.25" customHeight="1" x14ac:dyDescent="0.25"/>
    <row r="471" customFormat="1" ht="14.25" customHeight="1" x14ac:dyDescent="0.25"/>
    <row r="472" customFormat="1" ht="14.25" customHeight="1" x14ac:dyDescent="0.25"/>
    <row r="473" customFormat="1" ht="14.25" customHeight="1" x14ac:dyDescent="0.25"/>
    <row r="474" customFormat="1" ht="14.25" customHeight="1" x14ac:dyDescent="0.25"/>
    <row r="475" customFormat="1" ht="14.25" customHeight="1" x14ac:dyDescent="0.25"/>
    <row r="476" customFormat="1" ht="14.25" customHeight="1" x14ac:dyDescent="0.25"/>
    <row r="477" customFormat="1" ht="14.25" customHeight="1" x14ac:dyDescent="0.25"/>
    <row r="478" customFormat="1" ht="14.25" customHeight="1" x14ac:dyDescent="0.25"/>
    <row r="479" customFormat="1" ht="14.25" customHeight="1" x14ac:dyDescent="0.25"/>
    <row r="480" customFormat="1" ht="14.25" customHeight="1" x14ac:dyDescent="0.25"/>
    <row r="481" customFormat="1" ht="14.25" customHeight="1" x14ac:dyDescent="0.25"/>
    <row r="482" customFormat="1" ht="14.25" customHeight="1" x14ac:dyDescent="0.25"/>
    <row r="483" customFormat="1" ht="14.25" customHeight="1" x14ac:dyDescent="0.25"/>
    <row r="484" customFormat="1" ht="14.25" customHeight="1" x14ac:dyDescent="0.25"/>
    <row r="485" customFormat="1" ht="14.25" customHeight="1" x14ac:dyDescent="0.25"/>
    <row r="486" customFormat="1" ht="14.25" customHeight="1" x14ac:dyDescent="0.25"/>
    <row r="487" customFormat="1" ht="14.25" customHeight="1" x14ac:dyDescent="0.25"/>
    <row r="488" customFormat="1" ht="14.25" customHeight="1" x14ac:dyDescent="0.25"/>
    <row r="489" customFormat="1" ht="14.25" customHeight="1" x14ac:dyDescent="0.25"/>
    <row r="490" customFormat="1" ht="14.25" customHeight="1" x14ac:dyDescent="0.25"/>
    <row r="491" customFormat="1" ht="14.25" customHeight="1" x14ac:dyDescent="0.25"/>
    <row r="492" customFormat="1" ht="14.25" customHeight="1" x14ac:dyDescent="0.25"/>
    <row r="493" customFormat="1" ht="14.25" customHeight="1" x14ac:dyDescent="0.25"/>
    <row r="494" customFormat="1" ht="14.25" customHeight="1" x14ac:dyDescent="0.25"/>
    <row r="495" customFormat="1" ht="14.25" customHeight="1" x14ac:dyDescent="0.25"/>
    <row r="496" customFormat="1" ht="14.25" customHeight="1" x14ac:dyDescent="0.25"/>
    <row r="497" customFormat="1" ht="14.25" customHeight="1" x14ac:dyDescent="0.25"/>
    <row r="498" customFormat="1" ht="14.25" customHeight="1" x14ac:dyDescent="0.25"/>
    <row r="499" customFormat="1" ht="14.25" customHeight="1" x14ac:dyDescent="0.25"/>
    <row r="500" customFormat="1" ht="14.25" customHeight="1" x14ac:dyDescent="0.25"/>
    <row r="501" customFormat="1" ht="14.25" customHeight="1" x14ac:dyDescent="0.25"/>
    <row r="502" customFormat="1" ht="14.25" customHeight="1" x14ac:dyDescent="0.25"/>
    <row r="503" customFormat="1" ht="14.25" customHeight="1" x14ac:dyDescent="0.25"/>
    <row r="504" customFormat="1" ht="14.25" customHeight="1" x14ac:dyDescent="0.25"/>
    <row r="505" customFormat="1" ht="14.25" customHeight="1" x14ac:dyDescent="0.25"/>
    <row r="506" customFormat="1" ht="14.25" customHeight="1" x14ac:dyDescent="0.25"/>
    <row r="507" customFormat="1" ht="14.25" customHeight="1" x14ac:dyDescent="0.25"/>
    <row r="508" customFormat="1" ht="14.25" customHeight="1" x14ac:dyDescent="0.25"/>
    <row r="509" customFormat="1" ht="14.25" customHeight="1" x14ac:dyDescent="0.25"/>
    <row r="510" customFormat="1" ht="14.25" customHeight="1" x14ac:dyDescent="0.25"/>
    <row r="511" customFormat="1" ht="14.25" customHeight="1" x14ac:dyDescent="0.25"/>
    <row r="512" customFormat="1" ht="14.25" customHeight="1" x14ac:dyDescent="0.25"/>
    <row r="513" customFormat="1" ht="14.25" customHeight="1" x14ac:dyDescent="0.25"/>
    <row r="514" customFormat="1" ht="14.25" customHeight="1" x14ac:dyDescent="0.25"/>
    <row r="515" customFormat="1" ht="14.25" customHeight="1" x14ac:dyDescent="0.25"/>
    <row r="516" customFormat="1" ht="14.25" customHeight="1" x14ac:dyDescent="0.25"/>
    <row r="517" customFormat="1" ht="14.25" customHeight="1" x14ac:dyDescent="0.25"/>
    <row r="518" customFormat="1" ht="14.25" customHeight="1" x14ac:dyDescent="0.25"/>
    <row r="519" customFormat="1" ht="14.25" customHeight="1" x14ac:dyDescent="0.25"/>
    <row r="520" customFormat="1" ht="14.25" customHeight="1" x14ac:dyDescent="0.25"/>
    <row r="521" customFormat="1" ht="14.25" customHeight="1" x14ac:dyDescent="0.25"/>
    <row r="522" customFormat="1" ht="14.25" customHeight="1" x14ac:dyDescent="0.25"/>
    <row r="523" customFormat="1" ht="14.25" customHeight="1" x14ac:dyDescent="0.25"/>
    <row r="524" customFormat="1" ht="14.25" customHeight="1" x14ac:dyDescent="0.25"/>
    <row r="525" customFormat="1" ht="14.25" customHeight="1" x14ac:dyDescent="0.25"/>
    <row r="526" customFormat="1" ht="14.25" customHeight="1" x14ac:dyDescent="0.25"/>
    <row r="527" customFormat="1" ht="14.25" customHeight="1" x14ac:dyDescent="0.25"/>
    <row r="528" customFormat="1" ht="14.25" customHeight="1" x14ac:dyDescent="0.25"/>
    <row r="529" customFormat="1" ht="14.25" customHeight="1" x14ac:dyDescent="0.25"/>
    <row r="530" customFormat="1" ht="14.25" customHeight="1" x14ac:dyDescent="0.25"/>
    <row r="531" customFormat="1" ht="14.25" customHeight="1" x14ac:dyDescent="0.25"/>
    <row r="532" customFormat="1" ht="14.25" customHeight="1" x14ac:dyDescent="0.25"/>
    <row r="533" customFormat="1" ht="14.25" customHeight="1" x14ac:dyDescent="0.25"/>
    <row r="534" customFormat="1" ht="14.25" customHeight="1" x14ac:dyDescent="0.25"/>
    <row r="535" customFormat="1" ht="14.25" customHeight="1" x14ac:dyDescent="0.25"/>
    <row r="536" customFormat="1" ht="14.25" customHeight="1" x14ac:dyDescent="0.25"/>
    <row r="537" customFormat="1" ht="14.25" customHeight="1" x14ac:dyDescent="0.25"/>
    <row r="538" customFormat="1" ht="14.25" customHeight="1" x14ac:dyDescent="0.25"/>
    <row r="539" customFormat="1" ht="14.25" customHeight="1" x14ac:dyDescent="0.25"/>
    <row r="540" customFormat="1" ht="14.25" customHeight="1" x14ac:dyDescent="0.25"/>
    <row r="541" customFormat="1" ht="14.25" customHeight="1" x14ac:dyDescent="0.25"/>
    <row r="542" customFormat="1" ht="14.25" customHeight="1" x14ac:dyDescent="0.25"/>
    <row r="543" customFormat="1" ht="14.25" customHeight="1" x14ac:dyDescent="0.25"/>
    <row r="544" customFormat="1" ht="14.25" customHeight="1" x14ac:dyDescent="0.25"/>
    <row r="545" customFormat="1" ht="14.25" customHeight="1" x14ac:dyDescent="0.25"/>
    <row r="546" customFormat="1" ht="14.25" customHeight="1" x14ac:dyDescent="0.25"/>
    <row r="547" customFormat="1" ht="14.25" customHeight="1" x14ac:dyDescent="0.25"/>
    <row r="548" customFormat="1" ht="14.25" customHeight="1" x14ac:dyDescent="0.25"/>
    <row r="549" customFormat="1" ht="14.25" customHeight="1" x14ac:dyDescent="0.25"/>
    <row r="550" customFormat="1" ht="14.25" customHeight="1" x14ac:dyDescent="0.25"/>
    <row r="551" customFormat="1" ht="14.25" customHeight="1" x14ac:dyDescent="0.25"/>
    <row r="552" customFormat="1" ht="14.25" customHeight="1" x14ac:dyDescent="0.25"/>
    <row r="553" customFormat="1" ht="14.25" customHeight="1" x14ac:dyDescent="0.25"/>
    <row r="554" customFormat="1" ht="14.25" customHeight="1" x14ac:dyDescent="0.25"/>
    <row r="555" customFormat="1" ht="14.25" customHeight="1" x14ac:dyDescent="0.25"/>
    <row r="556" customFormat="1" ht="14.25" customHeight="1" x14ac:dyDescent="0.25"/>
    <row r="557" customFormat="1" ht="14.25" customHeight="1" x14ac:dyDescent="0.25"/>
    <row r="558" customFormat="1" ht="14.25" customHeight="1" x14ac:dyDescent="0.25"/>
    <row r="559" customFormat="1" ht="14.25" customHeight="1" x14ac:dyDescent="0.25"/>
    <row r="560" customFormat="1" ht="14.25" customHeight="1" x14ac:dyDescent="0.25"/>
    <row r="561" customFormat="1" ht="14.25" customHeight="1" x14ac:dyDescent="0.25"/>
    <row r="562" customFormat="1" ht="14.25" customHeight="1" x14ac:dyDescent="0.25"/>
    <row r="563" customFormat="1" ht="14.25" customHeight="1" x14ac:dyDescent="0.25"/>
    <row r="564" customFormat="1" ht="14.25" customHeight="1" x14ac:dyDescent="0.25"/>
    <row r="565" customFormat="1" ht="14.25" customHeight="1" x14ac:dyDescent="0.25"/>
    <row r="566" customFormat="1" ht="14.25" customHeight="1" x14ac:dyDescent="0.25"/>
    <row r="567" customFormat="1" ht="14.25" customHeight="1" x14ac:dyDescent="0.25"/>
    <row r="568" customFormat="1" ht="14.25" customHeight="1" x14ac:dyDescent="0.25"/>
    <row r="569" customFormat="1" ht="14.25" customHeight="1" x14ac:dyDescent="0.25"/>
    <row r="570" customFormat="1" ht="14.25" customHeight="1" x14ac:dyDescent="0.25"/>
    <row r="571" customFormat="1" ht="14.25" customHeight="1" x14ac:dyDescent="0.25"/>
    <row r="572" customFormat="1" ht="14.25" customHeight="1" x14ac:dyDescent="0.25"/>
    <row r="573" customFormat="1" ht="14.25" customHeight="1" x14ac:dyDescent="0.25"/>
    <row r="574" customFormat="1" ht="14.25" customHeight="1" x14ac:dyDescent="0.25"/>
    <row r="575" customFormat="1" ht="14.25" customHeight="1" x14ac:dyDescent="0.25"/>
    <row r="576" customFormat="1" ht="14.25" customHeight="1" x14ac:dyDescent="0.25"/>
    <row r="577" customFormat="1" ht="14.25" customHeight="1" x14ac:dyDescent="0.25"/>
    <row r="578" customFormat="1" ht="14.25" customHeight="1" x14ac:dyDescent="0.25"/>
    <row r="579" customFormat="1" ht="14.25" customHeight="1" x14ac:dyDescent="0.25"/>
    <row r="580" customFormat="1" ht="14.25" customHeight="1" x14ac:dyDescent="0.25"/>
    <row r="581" customFormat="1" ht="14.25" customHeight="1" x14ac:dyDescent="0.25"/>
    <row r="582" customFormat="1" ht="14.25" customHeight="1" x14ac:dyDescent="0.25"/>
    <row r="583" customFormat="1" ht="14.25" customHeight="1" x14ac:dyDescent="0.25"/>
    <row r="584" customFormat="1" ht="14.25" customHeight="1" x14ac:dyDescent="0.25"/>
    <row r="585" customFormat="1" ht="14.25" customHeight="1" x14ac:dyDescent="0.25"/>
    <row r="586" customFormat="1" ht="14.25" customHeight="1" x14ac:dyDescent="0.25"/>
    <row r="587" customFormat="1" ht="14.25" customHeight="1" x14ac:dyDescent="0.25"/>
    <row r="588" customFormat="1" ht="14.25" customHeight="1" x14ac:dyDescent="0.25"/>
    <row r="589" customFormat="1" ht="14.25" customHeight="1" x14ac:dyDescent="0.25"/>
    <row r="590" customFormat="1" ht="14.25" customHeight="1" x14ac:dyDescent="0.25"/>
    <row r="591" customFormat="1" ht="14.25" customHeight="1" x14ac:dyDescent="0.25"/>
    <row r="592" customFormat="1" ht="14.25" customHeight="1" x14ac:dyDescent="0.25"/>
    <row r="593" customFormat="1" ht="14.25" customHeight="1" x14ac:dyDescent="0.25"/>
    <row r="594" customFormat="1" ht="14.25" customHeight="1" x14ac:dyDescent="0.25"/>
    <row r="595" customFormat="1" ht="14.25" customHeight="1" x14ac:dyDescent="0.25"/>
    <row r="596" customFormat="1" ht="14.25" customHeight="1" x14ac:dyDescent="0.25"/>
    <row r="597" customFormat="1" ht="14.25" customHeight="1" x14ac:dyDescent="0.25"/>
    <row r="598" customFormat="1" ht="14.25" customHeight="1" x14ac:dyDescent="0.25"/>
    <row r="599" customFormat="1" ht="14.25" customHeight="1" x14ac:dyDescent="0.25"/>
    <row r="600" customFormat="1" ht="14.25" customHeight="1" x14ac:dyDescent="0.25"/>
    <row r="601" customFormat="1" ht="14.25" customHeight="1" x14ac:dyDescent="0.25"/>
    <row r="602" customFormat="1" ht="14.25" customHeight="1" x14ac:dyDescent="0.25"/>
    <row r="603" customFormat="1" ht="14.25" customHeight="1" x14ac:dyDescent="0.25"/>
    <row r="604" customFormat="1" ht="14.25" customHeight="1" x14ac:dyDescent="0.25"/>
    <row r="605" customFormat="1" ht="14.25" customHeight="1" x14ac:dyDescent="0.25"/>
    <row r="606" customFormat="1" ht="14.25" customHeight="1" x14ac:dyDescent="0.25"/>
    <row r="607" customFormat="1" ht="14.25" customHeight="1" x14ac:dyDescent="0.25"/>
    <row r="608" customFormat="1" ht="14.25" customHeight="1" x14ac:dyDescent="0.25"/>
    <row r="609" customFormat="1" ht="14.25" customHeight="1" x14ac:dyDescent="0.25"/>
    <row r="610" customFormat="1" ht="14.25" customHeight="1" x14ac:dyDescent="0.25"/>
    <row r="611" customFormat="1" ht="14.25" customHeight="1" x14ac:dyDescent="0.25"/>
    <row r="612" customFormat="1" ht="14.25" customHeight="1" x14ac:dyDescent="0.25"/>
    <row r="613" customFormat="1" ht="14.25" customHeight="1" x14ac:dyDescent="0.25"/>
    <row r="614" customFormat="1" ht="14.25" customHeight="1" x14ac:dyDescent="0.25"/>
    <row r="615" customFormat="1" ht="14.25" customHeight="1" x14ac:dyDescent="0.25"/>
    <row r="616" customFormat="1" ht="14.25" customHeight="1" x14ac:dyDescent="0.25"/>
    <row r="617" customFormat="1" ht="14.25" customHeight="1" x14ac:dyDescent="0.25"/>
    <row r="618" customFormat="1" ht="14.25" customHeight="1" x14ac:dyDescent="0.25"/>
    <row r="619" customFormat="1" ht="14.25" customHeight="1" x14ac:dyDescent="0.25"/>
    <row r="620" customFormat="1" ht="14.25" customHeight="1" x14ac:dyDescent="0.25"/>
    <row r="621" customFormat="1" ht="14.25" customHeight="1" x14ac:dyDescent="0.25"/>
    <row r="622" customFormat="1" ht="14.25" customHeight="1" x14ac:dyDescent="0.25"/>
    <row r="623" customFormat="1" ht="14.25" customHeight="1" x14ac:dyDescent="0.25"/>
    <row r="624" customFormat="1" ht="14.25" customHeight="1" x14ac:dyDescent="0.25"/>
    <row r="625" customFormat="1" ht="14.25" customHeight="1" x14ac:dyDescent="0.25"/>
    <row r="626" customFormat="1" ht="14.25" customHeight="1" x14ac:dyDescent="0.25"/>
    <row r="627" customFormat="1" ht="14.25" customHeight="1" x14ac:dyDescent="0.25"/>
    <row r="628" customFormat="1" ht="14.25" customHeight="1" x14ac:dyDescent="0.25"/>
    <row r="629" customFormat="1" ht="14.25" customHeight="1" x14ac:dyDescent="0.25"/>
    <row r="630" customFormat="1" ht="14.25" customHeight="1" x14ac:dyDescent="0.25"/>
    <row r="631" customFormat="1" ht="14.25" customHeight="1" x14ac:dyDescent="0.25"/>
    <row r="632" customFormat="1" ht="14.25" customHeight="1" x14ac:dyDescent="0.25"/>
    <row r="633" customFormat="1" ht="14.25" customHeight="1" x14ac:dyDescent="0.25"/>
    <row r="634" customFormat="1" ht="14.25" customHeight="1" x14ac:dyDescent="0.25"/>
    <row r="635" customFormat="1" ht="14.25" customHeight="1" x14ac:dyDescent="0.25"/>
    <row r="636" customFormat="1" ht="14.25" customHeight="1" x14ac:dyDescent="0.25"/>
    <row r="637" customFormat="1" ht="14.25" customHeight="1" x14ac:dyDescent="0.25"/>
    <row r="638" customFormat="1" ht="14.25" customHeight="1" x14ac:dyDescent="0.25"/>
    <row r="639" customFormat="1" ht="14.25" customHeight="1" x14ac:dyDescent="0.25"/>
    <row r="640" customFormat="1" ht="14.25" customHeight="1" x14ac:dyDescent="0.25"/>
    <row r="641" customFormat="1" ht="14.25" customHeight="1" x14ac:dyDescent="0.25"/>
    <row r="642" customFormat="1" ht="14.25" customHeight="1" x14ac:dyDescent="0.25"/>
    <row r="643" customFormat="1" ht="14.25" customHeight="1" x14ac:dyDescent="0.25"/>
    <row r="644" customFormat="1" ht="14.25" customHeight="1" x14ac:dyDescent="0.25"/>
    <row r="645" customFormat="1" ht="14.25" customHeight="1" x14ac:dyDescent="0.25"/>
    <row r="646" customFormat="1" ht="14.25" customHeight="1" x14ac:dyDescent="0.25"/>
    <row r="647" customFormat="1" ht="14.25" customHeight="1" x14ac:dyDescent="0.25"/>
    <row r="648" customFormat="1" ht="14.25" customHeight="1" x14ac:dyDescent="0.25"/>
    <row r="649" customFormat="1" ht="14.25" customHeight="1" x14ac:dyDescent="0.25"/>
    <row r="650" customFormat="1" ht="14.25" customHeight="1" x14ac:dyDescent="0.25"/>
    <row r="651" customFormat="1" ht="14.25" customHeight="1" x14ac:dyDescent="0.25"/>
    <row r="652" customFormat="1" ht="14.25" customHeight="1" x14ac:dyDescent="0.25"/>
    <row r="653" customFormat="1" ht="14.25" customHeight="1" x14ac:dyDescent="0.25"/>
    <row r="654" customFormat="1" ht="14.25" customHeight="1" x14ac:dyDescent="0.25"/>
    <row r="655" customFormat="1" ht="14.25" customHeight="1" x14ac:dyDescent="0.25"/>
    <row r="656" customFormat="1" ht="14.25" customHeight="1" x14ac:dyDescent="0.25"/>
    <row r="657" customFormat="1" ht="14.25" customHeight="1" x14ac:dyDescent="0.25"/>
    <row r="658" customFormat="1" ht="14.25" customHeight="1" x14ac:dyDescent="0.25"/>
    <row r="659" customFormat="1" ht="14.25" customHeight="1" x14ac:dyDescent="0.25"/>
    <row r="660" customFormat="1" ht="14.25" customHeight="1" x14ac:dyDescent="0.25"/>
    <row r="661" customFormat="1" ht="14.25" customHeight="1" x14ac:dyDescent="0.25"/>
    <row r="662" customFormat="1" ht="14.25" customHeight="1" x14ac:dyDescent="0.25"/>
    <row r="663" customFormat="1" ht="14.25" customHeight="1" x14ac:dyDescent="0.25"/>
    <row r="664" customFormat="1" ht="14.25" customHeight="1" x14ac:dyDescent="0.25"/>
    <row r="665" customFormat="1" ht="14.25" customHeight="1" x14ac:dyDescent="0.25"/>
    <row r="666" customFormat="1" ht="14.25" customHeight="1" x14ac:dyDescent="0.25"/>
    <row r="667" customFormat="1" ht="14.25" customHeight="1" x14ac:dyDescent="0.25"/>
    <row r="668" customFormat="1" ht="14.25" customHeight="1" x14ac:dyDescent="0.25"/>
    <row r="669" customFormat="1" ht="14.25" customHeight="1" x14ac:dyDescent="0.25"/>
    <row r="670" customFormat="1" ht="14.25" customHeight="1" x14ac:dyDescent="0.25"/>
    <row r="671" customFormat="1" ht="14.25" customHeight="1" x14ac:dyDescent="0.25"/>
    <row r="672" customFormat="1" ht="14.25" customHeight="1" x14ac:dyDescent="0.25"/>
    <row r="673" customFormat="1" ht="14.25" customHeight="1" x14ac:dyDescent="0.25"/>
    <row r="674" customFormat="1" ht="14.25" customHeight="1" x14ac:dyDescent="0.25"/>
    <row r="675" customFormat="1" ht="14.25" customHeight="1" x14ac:dyDescent="0.25"/>
    <row r="676" customFormat="1" ht="14.25" customHeight="1" x14ac:dyDescent="0.25"/>
    <row r="677" customFormat="1" ht="14.25" customHeight="1" x14ac:dyDescent="0.25"/>
    <row r="678" customFormat="1" ht="14.25" customHeight="1" x14ac:dyDescent="0.25"/>
    <row r="679" customFormat="1" ht="14.25" customHeight="1" x14ac:dyDescent="0.25"/>
    <row r="680" customFormat="1" ht="14.25" customHeight="1" x14ac:dyDescent="0.25"/>
    <row r="681" customFormat="1" ht="14.25" customHeight="1" x14ac:dyDescent="0.25"/>
    <row r="682" customFormat="1" ht="14.25" customHeight="1" x14ac:dyDescent="0.25"/>
    <row r="683" customFormat="1" ht="14.25" customHeight="1" x14ac:dyDescent="0.25"/>
    <row r="684" customFormat="1" ht="14.25" customHeight="1" x14ac:dyDescent="0.25"/>
    <row r="685" customFormat="1" ht="14.25" customHeight="1" x14ac:dyDescent="0.25"/>
    <row r="686" customFormat="1" ht="14.25" customHeight="1" x14ac:dyDescent="0.25"/>
    <row r="687" customFormat="1" ht="14.25" customHeight="1" x14ac:dyDescent="0.25"/>
    <row r="688" customFormat="1" ht="14.25" customHeight="1" x14ac:dyDescent="0.25"/>
    <row r="689" customFormat="1" ht="14.25" customHeight="1" x14ac:dyDescent="0.25"/>
    <row r="690" customFormat="1" ht="14.25" customHeight="1" x14ac:dyDescent="0.25"/>
    <row r="691" customFormat="1" ht="14.25" customHeight="1" x14ac:dyDescent="0.25"/>
    <row r="692" customFormat="1" ht="14.25" customHeight="1" x14ac:dyDescent="0.25"/>
    <row r="693" customFormat="1" ht="14.25" customHeight="1" x14ac:dyDescent="0.25"/>
    <row r="694" customFormat="1" ht="14.25" customHeight="1" x14ac:dyDescent="0.25"/>
    <row r="695" customFormat="1" ht="14.25" customHeight="1" x14ac:dyDescent="0.25"/>
    <row r="696" customFormat="1" ht="14.25" customHeight="1" x14ac:dyDescent="0.25"/>
    <row r="697" customFormat="1" ht="14.25" customHeight="1" x14ac:dyDescent="0.25"/>
    <row r="698" customFormat="1" ht="14.25" customHeight="1" x14ac:dyDescent="0.25"/>
    <row r="699" customFormat="1" ht="14.25" customHeight="1" x14ac:dyDescent="0.25"/>
    <row r="700" customFormat="1" ht="14.25" customHeight="1" x14ac:dyDescent="0.25"/>
    <row r="701" customFormat="1" ht="14.25" customHeight="1" x14ac:dyDescent="0.25"/>
    <row r="702" customFormat="1" ht="14.25" customHeight="1" x14ac:dyDescent="0.25"/>
    <row r="703" customFormat="1" ht="14.25" customHeight="1" x14ac:dyDescent="0.25"/>
    <row r="704" customFormat="1" ht="14.25" customHeight="1" x14ac:dyDescent="0.25"/>
    <row r="705" customFormat="1" ht="14.25" customHeight="1" x14ac:dyDescent="0.25"/>
    <row r="706" customFormat="1" ht="14.25" customHeight="1" x14ac:dyDescent="0.25"/>
    <row r="707" customFormat="1" ht="14.25" customHeight="1" x14ac:dyDescent="0.25"/>
    <row r="708" customFormat="1" ht="14.25" customHeight="1" x14ac:dyDescent="0.25"/>
    <row r="709" customFormat="1" ht="14.25" customHeight="1" x14ac:dyDescent="0.25"/>
    <row r="710" customFormat="1" ht="14.25" customHeight="1" x14ac:dyDescent="0.25"/>
    <row r="711" customFormat="1" ht="14.25" customHeight="1" x14ac:dyDescent="0.25"/>
    <row r="712" customFormat="1" ht="14.25" customHeight="1" x14ac:dyDescent="0.25"/>
    <row r="713" customFormat="1" ht="14.25" customHeight="1" x14ac:dyDescent="0.25"/>
    <row r="714" customFormat="1" ht="14.25" customHeight="1" x14ac:dyDescent="0.25"/>
    <row r="715" customFormat="1" ht="14.25" customHeight="1" x14ac:dyDescent="0.25"/>
    <row r="716" customFormat="1" ht="14.25" customHeight="1" x14ac:dyDescent="0.25"/>
    <row r="717" customFormat="1" ht="14.25" customHeight="1" x14ac:dyDescent="0.25"/>
    <row r="718" customFormat="1" ht="14.25" customHeight="1" x14ac:dyDescent="0.25"/>
    <row r="719" customFormat="1" ht="14.25" customHeight="1" x14ac:dyDescent="0.25"/>
    <row r="720" customFormat="1" ht="14.25" customHeight="1" x14ac:dyDescent="0.25"/>
    <row r="721" customFormat="1" ht="14.25" customHeight="1" x14ac:dyDescent="0.25"/>
    <row r="722" customFormat="1" ht="14.25" customHeight="1" x14ac:dyDescent="0.25"/>
    <row r="723" customFormat="1" ht="14.25" customHeight="1" x14ac:dyDescent="0.25"/>
    <row r="724" customFormat="1" ht="14.25" customHeight="1" x14ac:dyDescent="0.25"/>
    <row r="725" customFormat="1" ht="14.25" customHeight="1" x14ac:dyDescent="0.25"/>
    <row r="726" customFormat="1" ht="14.25" customHeight="1" x14ac:dyDescent="0.25"/>
    <row r="727" customFormat="1" ht="14.25" customHeight="1" x14ac:dyDescent="0.25"/>
    <row r="728" customFormat="1" ht="14.25" customHeight="1" x14ac:dyDescent="0.25"/>
    <row r="729" customFormat="1" ht="14.25" customHeight="1" x14ac:dyDescent="0.25"/>
    <row r="730" customFormat="1" ht="14.25" customHeight="1" x14ac:dyDescent="0.25"/>
    <row r="731" customFormat="1" ht="14.25" customHeight="1" x14ac:dyDescent="0.25"/>
    <row r="732" customFormat="1" ht="14.25" customHeight="1" x14ac:dyDescent="0.25"/>
    <row r="733" customFormat="1" ht="14.25" customHeight="1" x14ac:dyDescent="0.25"/>
    <row r="734" customFormat="1" ht="14.25" customHeight="1" x14ac:dyDescent="0.25"/>
    <row r="735" customFormat="1" ht="14.25" customHeight="1" x14ac:dyDescent="0.25"/>
    <row r="736" customFormat="1" ht="14.25" customHeight="1" x14ac:dyDescent="0.25"/>
    <row r="737" customFormat="1" ht="14.25" customHeight="1" x14ac:dyDescent="0.25"/>
    <row r="738" customFormat="1" ht="14.25" customHeight="1" x14ac:dyDescent="0.25"/>
    <row r="739" customFormat="1" ht="14.25" customHeight="1" x14ac:dyDescent="0.25"/>
    <row r="740" customFormat="1" ht="14.25" customHeight="1" x14ac:dyDescent="0.25"/>
    <row r="741" customFormat="1" ht="14.25" customHeight="1" x14ac:dyDescent="0.25"/>
    <row r="742" customFormat="1" ht="14.25" customHeight="1" x14ac:dyDescent="0.25"/>
    <row r="743" customFormat="1" ht="14.25" customHeight="1" x14ac:dyDescent="0.25"/>
    <row r="744" customFormat="1" ht="14.25" customHeight="1" x14ac:dyDescent="0.25"/>
    <row r="745" customFormat="1" ht="14.25" customHeight="1" x14ac:dyDescent="0.25"/>
    <row r="746" customFormat="1" ht="14.25" customHeight="1" x14ac:dyDescent="0.25"/>
    <row r="747" customFormat="1" ht="14.25" customHeight="1" x14ac:dyDescent="0.25"/>
    <row r="748" customFormat="1" ht="14.25" customHeight="1" x14ac:dyDescent="0.25"/>
    <row r="749" customFormat="1" ht="14.25" customHeight="1" x14ac:dyDescent="0.25"/>
    <row r="750" customFormat="1" ht="14.25" customHeight="1" x14ac:dyDescent="0.25"/>
    <row r="751" customFormat="1" ht="14.25" customHeight="1" x14ac:dyDescent="0.25"/>
    <row r="752" customFormat="1" ht="14.25" customHeight="1" x14ac:dyDescent="0.25"/>
    <row r="753" customFormat="1" ht="14.25" customHeight="1" x14ac:dyDescent="0.25"/>
    <row r="754" customFormat="1" ht="14.25" customHeight="1" x14ac:dyDescent="0.25"/>
    <row r="755" customFormat="1" ht="14.25" customHeight="1" x14ac:dyDescent="0.25"/>
    <row r="756" customFormat="1" ht="14.25" customHeight="1" x14ac:dyDescent="0.25"/>
    <row r="757" customFormat="1" ht="14.25" customHeight="1" x14ac:dyDescent="0.25"/>
    <row r="758" customFormat="1" ht="14.25" customHeight="1" x14ac:dyDescent="0.25"/>
    <row r="759" customFormat="1" ht="14.25" customHeight="1" x14ac:dyDescent="0.25"/>
    <row r="760" customFormat="1" ht="14.25" customHeight="1" x14ac:dyDescent="0.25"/>
    <row r="761" customFormat="1" ht="14.25" customHeight="1" x14ac:dyDescent="0.25"/>
    <row r="762" customFormat="1" ht="14.25" customHeight="1" x14ac:dyDescent="0.25"/>
    <row r="763" customFormat="1" ht="14.25" customHeight="1" x14ac:dyDescent="0.25"/>
    <row r="764" customFormat="1" ht="14.25" customHeight="1" x14ac:dyDescent="0.25"/>
    <row r="765" customFormat="1" ht="14.25" customHeight="1" x14ac:dyDescent="0.25"/>
    <row r="766" customFormat="1" ht="14.25" customHeight="1" x14ac:dyDescent="0.25"/>
    <row r="767" customFormat="1" ht="14.25" customHeight="1" x14ac:dyDescent="0.25"/>
    <row r="768" customFormat="1" ht="14.25" customHeight="1" x14ac:dyDescent="0.25"/>
    <row r="769" customFormat="1" ht="14.25" customHeight="1" x14ac:dyDescent="0.25"/>
    <row r="770" customFormat="1" ht="14.25" customHeight="1" x14ac:dyDescent="0.25"/>
    <row r="771" customFormat="1" ht="14.25" customHeight="1" x14ac:dyDescent="0.25"/>
    <row r="772" customFormat="1" ht="14.25" customHeight="1" x14ac:dyDescent="0.25"/>
    <row r="773" customFormat="1" ht="14.25" customHeight="1" x14ac:dyDescent="0.25"/>
    <row r="774" customFormat="1" ht="14.25" customHeight="1" x14ac:dyDescent="0.25"/>
    <row r="775" customFormat="1" ht="14.25" customHeight="1" x14ac:dyDescent="0.25"/>
    <row r="776" customFormat="1" ht="14.25" customHeight="1" x14ac:dyDescent="0.25"/>
    <row r="777" customFormat="1" ht="14.25" customHeight="1" x14ac:dyDescent="0.25"/>
    <row r="778" customFormat="1" ht="14.25" customHeight="1" x14ac:dyDescent="0.25"/>
    <row r="779" customFormat="1" ht="14.25" customHeight="1" x14ac:dyDescent="0.25"/>
    <row r="780" customFormat="1" ht="14.25" customHeight="1" x14ac:dyDescent="0.25"/>
    <row r="781" customFormat="1" ht="14.25" customHeight="1" x14ac:dyDescent="0.25"/>
    <row r="782" customFormat="1" ht="14.25" customHeight="1" x14ac:dyDescent="0.25"/>
    <row r="783" customFormat="1" ht="14.25" customHeight="1" x14ac:dyDescent="0.25"/>
    <row r="784" customFormat="1" ht="14.25" customHeight="1" x14ac:dyDescent="0.25"/>
    <row r="785" customFormat="1" ht="14.25" customHeight="1" x14ac:dyDescent="0.25"/>
    <row r="786" customFormat="1" ht="14.25" customHeight="1" x14ac:dyDescent="0.25"/>
    <row r="787" customFormat="1" ht="14.25" customHeight="1" x14ac:dyDescent="0.25"/>
    <row r="788" customFormat="1" ht="14.25" customHeight="1" x14ac:dyDescent="0.25"/>
    <row r="789" customFormat="1" ht="14.25" customHeight="1" x14ac:dyDescent="0.25"/>
    <row r="790" customFormat="1" ht="14.25" customHeight="1" x14ac:dyDescent="0.25"/>
    <row r="791" customFormat="1" ht="14.25" customHeight="1" x14ac:dyDescent="0.25"/>
    <row r="792" customFormat="1" ht="14.25" customHeight="1" x14ac:dyDescent="0.25"/>
    <row r="793" customFormat="1" ht="14.25" customHeight="1" x14ac:dyDescent="0.25"/>
    <row r="794" customFormat="1" ht="14.25" customHeight="1" x14ac:dyDescent="0.25"/>
    <row r="795" customFormat="1" ht="14.25" customHeight="1" x14ac:dyDescent="0.25"/>
    <row r="796" customFormat="1" ht="14.25" customHeight="1" x14ac:dyDescent="0.25"/>
    <row r="797" customFormat="1" ht="14.25" customHeight="1" x14ac:dyDescent="0.25"/>
    <row r="798" customFormat="1" ht="14.25" customHeight="1" x14ac:dyDescent="0.25"/>
    <row r="799" customFormat="1" ht="14.25" customHeight="1" x14ac:dyDescent="0.25"/>
    <row r="800" customFormat="1" ht="14.25" customHeight="1" x14ac:dyDescent="0.25"/>
    <row r="801" customFormat="1" ht="14.25" customHeight="1" x14ac:dyDescent="0.25"/>
    <row r="802" customFormat="1" ht="14.25" customHeight="1" x14ac:dyDescent="0.25"/>
    <row r="803" customFormat="1" ht="14.25" customHeight="1" x14ac:dyDescent="0.25"/>
    <row r="804" customFormat="1" ht="14.25" customHeight="1" x14ac:dyDescent="0.25"/>
    <row r="805" customFormat="1" ht="14.25" customHeight="1" x14ac:dyDescent="0.25"/>
    <row r="806" customFormat="1" ht="14.25" customHeight="1" x14ac:dyDescent="0.25"/>
    <row r="807" customFormat="1" ht="14.25" customHeight="1" x14ac:dyDescent="0.25"/>
    <row r="808" customFormat="1" ht="14.25" customHeight="1" x14ac:dyDescent="0.25"/>
    <row r="809" customFormat="1" ht="14.25" customHeight="1" x14ac:dyDescent="0.25"/>
    <row r="810" customFormat="1" ht="14.25" customHeight="1" x14ac:dyDescent="0.25"/>
    <row r="811" customFormat="1" ht="14.25" customHeight="1" x14ac:dyDescent="0.25"/>
    <row r="812" customFormat="1" ht="14.25" customHeight="1" x14ac:dyDescent="0.25"/>
    <row r="813" customFormat="1" ht="14.25" customHeight="1" x14ac:dyDescent="0.25"/>
    <row r="814" customFormat="1" ht="14.25" customHeight="1" x14ac:dyDescent="0.25"/>
    <row r="815" customFormat="1" ht="14.25" customHeight="1" x14ac:dyDescent="0.25"/>
    <row r="816" customFormat="1" ht="14.25" customHeight="1" x14ac:dyDescent="0.25"/>
    <row r="817" customFormat="1" ht="14.25" customHeight="1" x14ac:dyDescent="0.25"/>
    <row r="818" customFormat="1" ht="14.25" customHeight="1" x14ac:dyDescent="0.25"/>
    <row r="819" customFormat="1" ht="14.25" customHeight="1" x14ac:dyDescent="0.25"/>
    <row r="820" customFormat="1" ht="14.25" customHeight="1" x14ac:dyDescent="0.25"/>
    <row r="821" customFormat="1" ht="14.25" customHeight="1" x14ac:dyDescent="0.25"/>
    <row r="822" customFormat="1" ht="14.25" customHeight="1" x14ac:dyDescent="0.25"/>
    <row r="823" customFormat="1" ht="14.25" customHeight="1" x14ac:dyDescent="0.25"/>
    <row r="824" customFormat="1" ht="14.25" customHeight="1" x14ac:dyDescent="0.25"/>
    <row r="825" customFormat="1" ht="14.25" customHeight="1" x14ac:dyDescent="0.25"/>
    <row r="826" customFormat="1" ht="14.25" customHeight="1" x14ac:dyDescent="0.25"/>
    <row r="827" customFormat="1" ht="14.25" customHeight="1" x14ac:dyDescent="0.25"/>
    <row r="828" customFormat="1" ht="14.25" customHeight="1" x14ac:dyDescent="0.25"/>
    <row r="829" customFormat="1" ht="14.25" customHeight="1" x14ac:dyDescent="0.25"/>
    <row r="830" customFormat="1" ht="14.25" customHeight="1" x14ac:dyDescent="0.25"/>
    <row r="831" customFormat="1" ht="14.25" customHeight="1" x14ac:dyDescent="0.25"/>
    <row r="832" customFormat="1" ht="14.25" customHeight="1" x14ac:dyDescent="0.25"/>
    <row r="833" customFormat="1" ht="14.25" customHeight="1" x14ac:dyDescent="0.25"/>
    <row r="834" customFormat="1" ht="14.25" customHeight="1" x14ac:dyDescent="0.25"/>
    <row r="835" customFormat="1" ht="14.25" customHeight="1" x14ac:dyDescent="0.25"/>
    <row r="836" customFormat="1" ht="14.25" customHeight="1" x14ac:dyDescent="0.25"/>
    <row r="837" customFormat="1" ht="14.25" customHeight="1" x14ac:dyDescent="0.25"/>
    <row r="838" customFormat="1" ht="14.25" customHeight="1" x14ac:dyDescent="0.25"/>
    <row r="839" customFormat="1" ht="14.25" customHeight="1" x14ac:dyDescent="0.25"/>
    <row r="840" customFormat="1" ht="14.25" customHeight="1" x14ac:dyDescent="0.25"/>
    <row r="841" customFormat="1" ht="14.25" customHeight="1" x14ac:dyDescent="0.25"/>
    <row r="842" customFormat="1" ht="14.25" customHeight="1" x14ac:dyDescent="0.25"/>
    <row r="843" customFormat="1" ht="14.25" customHeight="1" x14ac:dyDescent="0.25"/>
    <row r="844" customFormat="1" ht="14.25" customHeight="1" x14ac:dyDescent="0.25"/>
    <row r="845" customFormat="1" ht="14.25" customHeight="1" x14ac:dyDescent="0.25"/>
    <row r="846" customFormat="1" ht="14.25" customHeight="1" x14ac:dyDescent="0.25"/>
    <row r="847" customFormat="1" ht="14.25" customHeight="1" x14ac:dyDescent="0.25"/>
    <row r="848" customFormat="1" ht="14.25" customHeight="1" x14ac:dyDescent="0.25"/>
    <row r="849" customFormat="1" ht="14.25" customHeight="1" x14ac:dyDescent="0.25"/>
    <row r="850" customFormat="1" ht="14.25" customHeight="1" x14ac:dyDescent="0.25"/>
    <row r="851" customFormat="1" ht="14.25" customHeight="1" x14ac:dyDescent="0.25"/>
    <row r="852" customFormat="1" ht="14.25" customHeight="1" x14ac:dyDescent="0.25"/>
    <row r="853" customFormat="1" ht="14.25" customHeight="1" x14ac:dyDescent="0.25"/>
    <row r="854" customFormat="1" ht="14.25" customHeight="1" x14ac:dyDescent="0.25"/>
    <row r="855" customFormat="1" ht="14.25" customHeight="1" x14ac:dyDescent="0.25"/>
    <row r="856" customFormat="1" ht="14.25" customHeight="1" x14ac:dyDescent="0.25"/>
    <row r="857" customFormat="1" ht="14.25" customHeight="1" x14ac:dyDescent="0.25"/>
    <row r="858" customFormat="1" ht="14.25" customHeight="1" x14ac:dyDescent="0.25"/>
    <row r="859" customFormat="1" ht="14.25" customHeight="1" x14ac:dyDescent="0.25"/>
    <row r="860" customFormat="1" ht="14.25" customHeight="1" x14ac:dyDescent="0.25"/>
    <row r="861" customFormat="1" ht="14.25" customHeight="1" x14ac:dyDescent="0.25"/>
    <row r="862" customFormat="1" ht="14.25" customHeight="1" x14ac:dyDescent="0.25"/>
    <row r="863" customFormat="1" ht="14.25" customHeight="1" x14ac:dyDescent="0.25"/>
    <row r="864" customFormat="1" ht="14.25" customHeight="1" x14ac:dyDescent="0.25"/>
    <row r="865" customFormat="1" ht="14.25" customHeight="1" x14ac:dyDescent="0.25"/>
    <row r="866" customFormat="1" ht="14.25" customHeight="1" x14ac:dyDescent="0.25"/>
    <row r="867" customFormat="1" ht="14.25" customHeight="1" x14ac:dyDescent="0.25"/>
    <row r="868" customFormat="1" ht="14.25" customHeight="1" x14ac:dyDescent="0.25"/>
    <row r="869" customFormat="1" ht="14.25" customHeight="1" x14ac:dyDescent="0.25"/>
    <row r="870" customFormat="1" ht="14.25" customHeight="1" x14ac:dyDescent="0.25"/>
    <row r="871" customFormat="1" ht="14.25" customHeight="1" x14ac:dyDescent="0.25"/>
    <row r="872" customFormat="1" ht="14.25" customHeight="1" x14ac:dyDescent="0.25"/>
    <row r="873" customFormat="1" ht="14.25" customHeight="1" x14ac:dyDescent="0.25"/>
    <row r="874" customFormat="1" ht="14.25" customHeight="1" x14ac:dyDescent="0.25"/>
    <row r="875" customFormat="1" ht="14.25" customHeight="1" x14ac:dyDescent="0.25"/>
    <row r="876" customFormat="1" ht="14.25" customHeight="1" x14ac:dyDescent="0.25"/>
    <row r="877" customFormat="1" ht="14.25" customHeight="1" x14ac:dyDescent="0.25"/>
    <row r="878" customFormat="1" ht="14.25" customHeight="1" x14ac:dyDescent="0.25"/>
    <row r="879" customFormat="1" ht="14.25" customHeight="1" x14ac:dyDescent="0.25"/>
    <row r="880" customFormat="1" ht="14.25" customHeight="1" x14ac:dyDescent="0.25"/>
    <row r="881" customFormat="1" ht="14.25" customHeight="1" x14ac:dyDescent="0.25"/>
    <row r="882" customFormat="1" ht="14.25" customHeight="1" x14ac:dyDescent="0.25"/>
    <row r="883" customFormat="1" ht="14.25" customHeight="1" x14ac:dyDescent="0.25"/>
    <row r="884" customFormat="1" ht="14.25" customHeight="1" x14ac:dyDescent="0.25"/>
    <row r="885" customFormat="1" ht="14.25" customHeight="1" x14ac:dyDescent="0.25"/>
    <row r="886" customFormat="1" ht="14.25" customHeight="1" x14ac:dyDescent="0.25"/>
    <row r="887" customFormat="1" ht="14.25" customHeight="1" x14ac:dyDescent="0.25"/>
    <row r="888" customFormat="1" ht="14.25" customHeight="1" x14ac:dyDescent="0.25"/>
    <row r="889" customFormat="1" ht="14.25" customHeight="1" x14ac:dyDescent="0.25"/>
    <row r="890" customFormat="1" ht="14.25" customHeight="1" x14ac:dyDescent="0.25"/>
    <row r="891" customFormat="1" ht="14.25" customHeight="1" x14ac:dyDescent="0.25"/>
    <row r="892" customFormat="1" ht="14.25" customHeight="1" x14ac:dyDescent="0.25"/>
    <row r="893" customFormat="1" ht="14.25" customHeight="1" x14ac:dyDescent="0.25"/>
    <row r="894" customFormat="1" ht="14.25" customHeight="1" x14ac:dyDescent="0.25"/>
    <row r="895" customFormat="1" ht="14.25" customHeight="1" x14ac:dyDescent="0.25"/>
    <row r="896" customFormat="1" ht="14.25" customHeight="1" x14ac:dyDescent="0.25"/>
    <row r="897" customFormat="1" ht="14.25" customHeight="1" x14ac:dyDescent="0.25"/>
    <row r="898" customFormat="1" ht="14.25" customHeight="1" x14ac:dyDescent="0.25"/>
    <row r="899" customFormat="1" ht="14.25" customHeight="1" x14ac:dyDescent="0.25"/>
    <row r="900" customFormat="1" ht="14.25" customHeight="1" x14ac:dyDescent="0.25"/>
    <row r="901" customFormat="1" ht="14.25" customHeight="1" x14ac:dyDescent="0.25"/>
    <row r="902" customFormat="1" ht="14.25" customHeight="1" x14ac:dyDescent="0.25"/>
    <row r="903" customFormat="1" ht="14.25" customHeight="1" x14ac:dyDescent="0.25"/>
    <row r="904" customFormat="1" ht="14.25" customHeight="1" x14ac:dyDescent="0.25"/>
    <row r="905" customFormat="1" ht="14.25" customHeight="1" x14ac:dyDescent="0.25"/>
    <row r="906" customFormat="1" ht="14.25" customHeight="1" x14ac:dyDescent="0.25"/>
    <row r="907" customFormat="1" ht="14.25" customHeight="1" x14ac:dyDescent="0.25"/>
    <row r="908" customFormat="1" ht="14.25" customHeight="1" x14ac:dyDescent="0.25"/>
    <row r="909" customFormat="1" ht="14.25" customHeight="1" x14ac:dyDescent="0.25"/>
    <row r="910" customFormat="1" ht="14.25" customHeight="1" x14ac:dyDescent="0.25"/>
    <row r="911" customFormat="1" ht="14.25" customHeight="1" x14ac:dyDescent="0.25"/>
    <row r="912" customFormat="1" ht="14.25" customHeight="1" x14ac:dyDescent="0.25"/>
    <row r="913" customFormat="1" ht="14.25" customHeight="1" x14ac:dyDescent="0.25"/>
    <row r="914" customFormat="1" ht="14.25" customHeight="1" x14ac:dyDescent="0.25"/>
    <row r="915" customFormat="1" ht="14.25" customHeight="1" x14ac:dyDescent="0.25"/>
    <row r="916" customFormat="1" ht="14.25" customHeight="1" x14ac:dyDescent="0.25"/>
    <row r="917" customFormat="1" ht="14.25" customHeight="1" x14ac:dyDescent="0.25"/>
    <row r="918" customFormat="1" ht="14.25" customHeight="1" x14ac:dyDescent="0.25"/>
    <row r="919" customFormat="1" ht="14.25" customHeight="1" x14ac:dyDescent="0.25"/>
    <row r="920" customFormat="1" ht="14.25" customHeight="1" x14ac:dyDescent="0.25"/>
    <row r="921" customFormat="1" ht="14.25" customHeight="1" x14ac:dyDescent="0.25"/>
    <row r="922" customFormat="1" ht="14.25" customHeight="1" x14ac:dyDescent="0.25"/>
    <row r="923" customFormat="1" ht="14.25" customHeight="1" x14ac:dyDescent="0.25"/>
    <row r="924" customFormat="1" ht="14.25" customHeight="1" x14ac:dyDescent="0.25"/>
    <row r="925" customFormat="1" ht="14.25" customHeight="1" x14ac:dyDescent="0.25"/>
    <row r="926" customFormat="1" ht="14.25" customHeight="1" x14ac:dyDescent="0.25"/>
    <row r="927" customFormat="1" ht="14.25" customHeight="1" x14ac:dyDescent="0.25"/>
    <row r="928" customFormat="1" ht="14.25" customHeight="1" x14ac:dyDescent="0.25"/>
    <row r="929" customFormat="1" ht="14.25" customHeight="1" x14ac:dyDescent="0.25"/>
    <row r="930" customFormat="1" ht="14.25" customHeight="1" x14ac:dyDescent="0.25"/>
    <row r="931" customFormat="1" ht="14.25" customHeight="1" x14ac:dyDescent="0.25"/>
    <row r="932" customFormat="1" ht="14.25" customHeight="1" x14ac:dyDescent="0.25"/>
    <row r="933" customFormat="1" ht="14.25" customHeight="1" x14ac:dyDescent="0.25"/>
    <row r="934" customFormat="1" ht="14.25" customHeight="1" x14ac:dyDescent="0.25"/>
    <row r="935" customFormat="1" ht="14.25" customHeight="1" x14ac:dyDescent="0.25"/>
    <row r="936" customFormat="1" ht="14.25" customHeight="1" x14ac:dyDescent="0.25"/>
    <row r="937" customFormat="1" ht="14.25" customHeight="1" x14ac:dyDescent="0.25"/>
    <row r="938" customFormat="1" ht="14.25" customHeight="1" x14ac:dyDescent="0.25"/>
    <row r="939" customFormat="1" ht="14.25" customHeight="1" x14ac:dyDescent="0.25"/>
    <row r="940" customFormat="1" ht="14.25" customHeight="1" x14ac:dyDescent="0.25"/>
    <row r="941" customFormat="1" ht="14.25" customHeight="1" x14ac:dyDescent="0.25"/>
    <row r="942" customFormat="1" ht="14.25" customHeight="1" x14ac:dyDescent="0.25"/>
    <row r="943" customFormat="1" ht="14.25" customHeight="1" x14ac:dyDescent="0.25"/>
    <row r="944" customFormat="1" ht="14.25" customHeight="1" x14ac:dyDescent="0.25"/>
    <row r="945" customFormat="1" ht="14.25" customHeight="1" x14ac:dyDescent="0.25"/>
    <row r="946" customFormat="1" ht="14.25" customHeight="1" x14ac:dyDescent="0.25"/>
    <row r="947" customFormat="1" ht="14.25" customHeight="1" x14ac:dyDescent="0.25"/>
    <row r="948" customFormat="1" ht="14.25" customHeight="1" x14ac:dyDescent="0.25"/>
    <row r="949" customFormat="1" ht="14.25" customHeight="1" x14ac:dyDescent="0.25"/>
    <row r="950" customFormat="1" ht="14.25" customHeight="1" x14ac:dyDescent="0.25"/>
    <row r="951" customFormat="1" ht="14.25" customHeight="1" x14ac:dyDescent="0.25"/>
    <row r="952" customFormat="1" ht="14.25" customHeight="1" x14ac:dyDescent="0.25"/>
    <row r="953" customFormat="1" ht="14.25" customHeight="1" x14ac:dyDescent="0.25"/>
    <row r="954" customFormat="1" ht="14.25" customHeight="1" x14ac:dyDescent="0.25"/>
    <row r="955" customFormat="1" ht="14.25" customHeight="1" x14ac:dyDescent="0.25"/>
    <row r="956" customFormat="1" ht="14.25" customHeight="1" x14ac:dyDescent="0.25"/>
    <row r="957" customFormat="1" ht="14.25" customHeight="1" x14ac:dyDescent="0.25"/>
    <row r="958" customFormat="1" ht="14.25" customHeight="1" x14ac:dyDescent="0.25"/>
    <row r="959" customFormat="1" ht="14.25" customHeight="1" x14ac:dyDescent="0.25"/>
    <row r="960" customFormat="1" ht="14.25" customHeight="1" x14ac:dyDescent="0.25"/>
    <row r="961" customFormat="1" ht="14.25" customHeight="1" x14ac:dyDescent="0.25"/>
    <row r="962" customFormat="1" ht="14.25" customHeight="1" x14ac:dyDescent="0.25"/>
    <row r="963" customFormat="1" ht="14.25" customHeight="1" x14ac:dyDescent="0.25"/>
    <row r="964" customFormat="1" ht="14.25" customHeight="1" x14ac:dyDescent="0.25"/>
    <row r="965" customFormat="1" ht="14.25" customHeight="1" x14ac:dyDescent="0.25"/>
    <row r="966" customFormat="1" ht="14.25" customHeight="1" x14ac:dyDescent="0.25"/>
    <row r="967" customFormat="1" ht="14.25" customHeight="1" x14ac:dyDescent="0.25"/>
    <row r="968" customFormat="1" ht="14.25" customHeight="1" x14ac:dyDescent="0.25"/>
    <row r="969" customFormat="1" ht="14.25" customHeight="1" x14ac:dyDescent="0.25"/>
    <row r="970" customFormat="1" ht="14.25" customHeight="1" x14ac:dyDescent="0.25"/>
    <row r="971" customFormat="1" ht="14.25" customHeight="1" x14ac:dyDescent="0.25"/>
    <row r="972" customFormat="1" ht="14.25" customHeight="1" x14ac:dyDescent="0.25"/>
    <row r="973" customFormat="1" ht="14.25" customHeight="1" x14ac:dyDescent="0.25"/>
    <row r="974" customFormat="1" ht="14.25" customHeight="1" x14ac:dyDescent="0.25"/>
    <row r="975" customFormat="1" ht="14.25" customHeight="1" x14ac:dyDescent="0.25"/>
    <row r="976" customFormat="1" ht="14.25" customHeight="1" x14ac:dyDescent="0.25"/>
    <row r="977" customFormat="1" ht="14.25" customHeight="1" x14ac:dyDescent="0.25"/>
    <row r="978" customFormat="1" ht="14.25" customHeight="1" x14ac:dyDescent="0.25"/>
    <row r="979" customFormat="1" ht="14.25" customHeight="1" x14ac:dyDescent="0.25"/>
    <row r="980" customFormat="1" ht="14.25" customHeight="1" x14ac:dyDescent="0.25"/>
    <row r="981" customFormat="1" ht="14.25" customHeight="1" x14ac:dyDescent="0.25"/>
    <row r="982" customFormat="1" ht="14.25" customHeight="1" x14ac:dyDescent="0.25"/>
    <row r="983" customFormat="1" ht="14.25" customHeight="1" x14ac:dyDescent="0.25"/>
    <row r="984" customFormat="1" ht="14.25" customHeight="1" x14ac:dyDescent="0.25"/>
    <row r="985" customFormat="1" ht="14.25" customHeight="1" x14ac:dyDescent="0.25"/>
    <row r="986" customFormat="1" ht="14.25" customHeight="1" x14ac:dyDescent="0.25"/>
    <row r="987" customFormat="1" ht="14.25" customHeight="1" x14ac:dyDescent="0.25"/>
    <row r="988" customFormat="1" ht="14.25" customHeight="1" x14ac:dyDescent="0.25"/>
    <row r="989" customFormat="1" ht="14.25" customHeight="1" x14ac:dyDescent="0.25"/>
    <row r="990" customFormat="1" ht="14.25" customHeight="1" x14ac:dyDescent="0.25"/>
    <row r="991" customFormat="1" ht="14.25" customHeight="1" x14ac:dyDescent="0.25"/>
    <row r="992" customFormat="1" ht="14.25" customHeight="1" x14ac:dyDescent="0.25"/>
    <row r="993" customFormat="1" ht="14.25" customHeight="1" x14ac:dyDescent="0.25"/>
    <row r="994" customFormat="1" ht="14.25" customHeight="1" x14ac:dyDescent="0.25"/>
    <row r="995" customFormat="1" ht="14.25" customHeight="1" x14ac:dyDescent="0.25"/>
    <row r="996" customFormat="1" ht="14.25" customHeight="1" x14ac:dyDescent="0.25"/>
    <row r="997" customFormat="1" ht="14.25" customHeight="1" x14ac:dyDescent="0.25"/>
    <row r="998" customFormat="1" ht="14.25" customHeight="1" x14ac:dyDescent="0.25"/>
    <row r="999" customFormat="1" ht="14.25" customHeight="1" x14ac:dyDescent="0.25"/>
    <row r="1000" customFormat="1" ht="14.25" customHeight="1" x14ac:dyDescent="0.25"/>
  </sheetData>
  <sheetProtection algorithmName="SHA-512" hashValue="FAfXRQ9dR0Wg+rh+Bi85J6nQh36QnxswbixhDoHz2jY1UOL5uJTZFJ4xovf0kl0JsyWeDURbH90SSKLtFxj6Pg==" saltValue="2CjuFsWkrDLW9yWDsLizwg==" spinCount="100000" sheet="1" objects="1" scenarios="1"/>
  <mergeCells count="4">
    <mergeCell ref="A9:A20"/>
    <mergeCell ref="E17:I20"/>
    <mergeCell ref="E21:I23"/>
    <mergeCell ref="E9:F15"/>
  </mergeCells>
  <phoneticPr fontId="29" type="noConversion"/>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Z1000"/>
  <sheetViews>
    <sheetView workbookViewId="0">
      <selection sqref="A1:G2"/>
    </sheetView>
  </sheetViews>
  <sheetFormatPr defaultColWidth="12.59765625" defaultRowHeight="15" customHeight="1" x14ac:dyDescent="0.25"/>
  <cols>
    <col min="1" max="1" width="6.59765625" customWidth="1"/>
    <col min="2" max="2" width="12.19921875" customWidth="1"/>
    <col min="3" max="3" width="17.796875" customWidth="1"/>
    <col min="4" max="4" width="11.59765625" customWidth="1"/>
    <col min="5" max="5" width="11.5" customWidth="1"/>
    <col min="6" max="6" width="14.59765625" customWidth="1"/>
    <col min="7" max="7" width="18" customWidth="1"/>
    <col min="8" max="8" width="9" customWidth="1"/>
    <col min="9" max="26" width="8.59765625" customWidth="1"/>
  </cols>
  <sheetData>
    <row r="1" spans="1:26" ht="14.4" x14ac:dyDescent="0.3">
      <c r="A1" s="134" t="str">
        <f>"OFFICE OF THE HEADMISTRESS "&amp;UPPER(MAIN!B6)</f>
        <v>OFFICE OF THE HEADMISTRESS GOVT. HIGH SCHOOL JALAL BALAGGAN</v>
      </c>
      <c r="B1" s="98"/>
      <c r="C1" s="98"/>
      <c r="D1" s="98"/>
      <c r="E1" s="98"/>
      <c r="F1" s="98"/>
      <c r="G1" s="98"/>
      <c r="H1" s="16"/>
      <c r="I1" s="16"/>
      <c r="J1" s="16"/>
      <c r="K1" s="16"/>
      <c r="L1" s="16"/>
      <c r="M1" s="16"/>
      <c r="N1" s="16"/>
      <c r="O1" s="16"/>
      <c r="P1" s="16"/>
      <c r="Q1" s="16"/>
      <c r="R1" s="16"/>
      <c r="S1" s="16"/>
      <c r="T1" s="16"/>
      <c r="U1" s="16"/>
      <c r="V1" s="16"/>
      <c r="W1" s="16"/>
      <c r="X1" s="16"/>
      <c r="Y1" s="16"/>
      <c r="Z1" s="16"/>
    </row>
    <row r="2" spans="1:26" ht="14.4" x14ac:dyDescent="0.3">
      <c r="A2" s="98"/>
      <c r="B2" s="98"/>
      <c r="C2" s="98"/>
      <c r="D2" s="98"/>
      <c r="E2" s="98"/>
      <c r="F2" s="98"/>
      <c r="G2" s="98"/>
      <c r="H2" s="16"/>
      <c r="I2" s="16"/>
      <c r="J2" s="16"/>
      <c r="K2" s="16"/>
      <c r="L2" s="16"/>
      <c r="M2" s="16"/>
      <c r="N2" s="16"/>
      <c r="O2" s="16"/>
      <c r="P2" s="16"/>
      <c r="Q2" s="16"/>
      <c r="R2" s="16"/>
      <c r="S2" s="16"/>
      <c r="T2" s="16"/>
      <c r="U2" s="16"/>
      <c r="V2" s="16"/>
      <c r="W2" s="16"/>
      <c r="X2" s="16"/>
      <c r="Y2" s="16"/>
      <c r="Z2" s="16"/>
    </row>
    <row r="3" spans="1:26" ht="15.6" x14ac:dyDescent="0.3">
      <c r="A3" s="135" t="s">
        <v>59</v>
      </c>
      <c r="B3" s="136"/>
      <c r="C3" s="136"/>
      <c r="D3" s="136"/>
      <c r="E3" s="136"/>
      <c r="F3" s="136"/>
      <c r="G3" s="44">
        <f ca="1">TODAY()</f>
        <v>46250</v>
      </c>
      <c r="H3" s="16"/>
      <c r="I3" s="16"/>
      <c r="J3" s="16"/>
      <c r="K3" s="16"/>
      <c r="L3" s="16"/>
      <c r="M3" s="16"/>
      <c r="N3" s="16"/>
      <c r="O3" s="16"/>
      <c r="P3" s="16"/>
      <c r="Q3" s="16"/>
      <c r="R3" s="16"/>
      <c r="S3" s="16"/>
      <c r="T3" s="16"/>
      <c r="U3" s="16"/>
      <c r="V3" s="16"/>
      <c r="W3" s="16"/>
      <c r="X3" s="16"/>
      <c r="Y3" s="16"/>
      <c r="Z3" s="16"/>
    </row>
    <row r="4" spans="1:26" ht="15.6" hidden="1" x14ac:dyDescent="0.3">
      <c r="A4" s="45"/>
      <c r="B4" s="45"/>
      <c r="C4" s="45"/>
      <c r="D4" s="45"/>
      <c r="E4" s="45"/>
      <c r="F4" s="16"/>
      <c r="G4" s="46" t="s">
        <v>60</v>
      </c>
      <c r="H4" s="16"/>
      <c r="I4" s="16"/>
      <c r="J4" s="16"/>
      <c r="K4" s="16"/>
      <c r="L4" s="16"/>
      <c r="M4" s="16"/>
      <c r="N4" s="16"/>
      <c r="O4" s="16"/>
      <c r="P4" s="16"/>
      <c r="Q4" s="16"/>
      <c r="R4" s="16"/>
      <c r="S4" s="16"/>
      <c r="T4" s="16"/>
      <c r="U4" s="16"/>
      <c r="V4" s="16"/>
      <c r="W4" s="16"/>
      <c r="X4" s="16"/>
      <c r="Y4" s="16"/>
      <c r="Z4" s="16"/>
    </row>
    <row r="5" spans="1:26" ht="57.6" x14ac:dyDescent="0.3">
      <c r="A5" s="47" t="s">
        <v>61</v>
      </c>
      <c r="B5" s="47" t="s">
        <v>62</v>
      </c>
      <c r="C5" s="47" t="s">
        <v>63</v>
      </c>
      <c r="D5" s="47" t="s">
        <v>2</v>
      </c>
      <c r="E5" s="47" t="s">
        <v>64</v>
      </c>
      <c r="F5" s="47" t="s">
        <v>65</v>
      </c>
      <c r="G5" s="48" t="s">
        <v>66</v>
      </c>
      <c r="H5" s="49"/>
      <c r="I5" s="16"/>
      <c r="J5" s="16"/>
      <c r="K5" s="16"/>
      <c r="L5" s="16"/>
      <c r="M5" s="16"/>
      <c r="N5" s="16"/>
      <c r="O5" s="16"/>
      <c r="P5" s="16"/>
      <c r="Q5" s="16"/>
      <c r="R5" s="16"/>
      <c r="S5" s="16"/>
      <c r="T5" s="16"/>
      <c r="U5" s="16"/>
      <c r="V5" s="16"/>
      <c r="W5" s="16"/>
      <c r="X5" s="16"/>
      <c r="Y5" s="16"/>
      <c r="Z5" s="16"/>
    </row>
    <row r="6" spans="1:26" ht="69.75" customHeight="1" x14ac:dyDescent="0.3">
      <c r="A6" s="50">
        <v>1</v>
      </c>
      <c r="B6" s="137" t="str">
        <f>MAIN!B6</f>
        <v>Govt. High School Jalal Balaggan</v>
      </c>
      <c r="C6" s="51"/>
      <c r="D6" s="52" t="str">
        <f>'July 2026'!H3</f>
        <v>GY-0000</v>
      </c>
      <c r="E6" s="53"/>
      <c r="F6" s="54"/>
      <c r="G6" s="55" t="s">
        <v>67</v>
      </c>
      <c r="H6" s="16"/>
      <c r="I6" s="16"/>
      <c r="J6" s="16"/>
      <c r="K6" s="16"/>
      <c r="L6" s="16"/>
      <c r="M6" s="16"/>
      <c r="N6" s="16"/>
      <c r="O6" s="16"/>
      <c r="P6" s="16"/>
      <c r="Q6" s="16"/>
      <c r="R6" s="16"/>
      <c r="S6" s="16"/>
      <c r="T6" s="16"/>
      <c r="U6" s="16"/>
      <c r="V6" s="16"/>
      <c r="W6" s="16"/>
      <c r="X6" s="16"/>
      <c r="Y6" s="16"/>
      <c r="Z6" s="16"/>
    </row>
    <row r="7" spans="1:26" ht="76.5" customHeight="1" x14ac:dyDescent="0.3">
      <c r="A7" s="50">
        <v>2</v>
      </c>
      <c r="B7" s="92"/>
      <c r="C7" s="51"/>
      <c r="D7" s="52" t="str">
        <f>'July 2026'!H3</f>
        <v>GY-0000</v>
      </c>
      <c r="E7" s="53"/>
      <c r="F7" s="54"/>
      <c r="G7" s="55" t="s">
        <v>67</v>
      </c>
      <c r="H7" s="16"/>
      <c r="I7" s="16"/>
      <c r="J7" s="16"/>
      <c r="K7" s="16"/>
      <c r="L7" s="16"/>
      <c r="M7" s="16"/>
      <c r="N7" s="16"/>
      <c r="O7" s="16"/>
      <c r="P7" s="16"/>
      <c r="Q7" s="16"/>
      <c r="R7" s="16"/>
      <c r="S7" s="16"/>
      <c r="T7" s="16"/>
      <c r="U7" s="16"/>
      <c r="V7" s="16"/>
      <c r="W7" s="16"/>
      <c r="X7" s="16"/>
      <c r="Y7" s="16"/>
      <c r="Z7" s="16"/>
    </row>
    <row r="8" spans="1:26" ht="43.5" customHeight="1" x14ac:dyDescent="0.3">
      <c r="A8" s="138" t="s">
        <v>68</v>
      </c>
      <c r="B8" s="139"/>
      <c r="C8" s="139"/>
      <c r="D8" s="139"/>
      <c r="E8" s="120"/>
      <c r="F8" s="56">
        <f>SUM(F6:F7)</f>
        <v>0</v>
      </c>
      <c r="G8" s="57"/>
      <c r="H8" s="16"/>
      <c r="I8" s="16"/>
      <c r="J8" s="16"/>
      <c r="K8" s="16"/>
      <c r="L8" s="16"/>
      <c r="M8" s="16"/>
      <c r="N8" s="16"/>
      <c r="O8" s="16"/>
      <c r="P8" s="16"/>
      <c r="Q8" s="16"/>
      <c r="R8" s="16"/>
      <c r="S8" s="16"/>
      <c r="T8" s="16"/>
      <c r="U8" s="16"/>
      <c r="V8" s="16"/>
      <c r="W8" s="16"/>
      <c r="X8" s="16"/>
      <c r="Y8" s="16"/>
      <c r="Z8" s="16"/>
    </row>
    <row r="9" spans="1:26" ht="14.4" x14ac:dyDescent="0.3">
      <c r="A9" s="16"/>
      <c r="B9" s="16"/>
      <c r="C9" s="16"/>
      <c r="D9" s="16"/>
      <c r="E9" s="16"/>
      <c r="F9" s="16"/>
      <c r="G9" s="16"/>
      <c r="H9" s="16"/>
      <c r="I9" s="16"/>
      <c r="J9" s="16"/>
      <c r="K9" s="16"/>
      <c r="L9" s="16"/>
      <c r="M9" s="16"/>
      <c r="N9" s="16"/>
      <c r="O9" s="16"/>
      <c r="P9" s="16"/>
      <c r="Q9" s="16"/>
      <c r="R9" s="16"/>
      <c r="S9" s="16"/>
      <c r="T9" s="16"/>
      <c r="U9" s="16"/>
      <c r="V9" s="16"/>
      <c r="W9" s="16"/>
      <c r="X9" s="16"/>
      <c r="Y9" s="16"/>
      <c r="Z9" s="16"/>
    </row>
    <row r="10" spans="1:26" ht="14.4" x14ac:dyDescent="0.3">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row>
    <row r="11" spans="1:26" ht="14.4" x14ac:dyDescent="0.3">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row>
    <row r="12" spans="1:26" ht="14.4" x14ac:dyDescent="0.3">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row>
    <row r="13" spans="1:26" ht="14.4" x14ac:dyDescent="0.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row>
    <row r="14" spans="1:26" ht="14.4" x14ac:dyDescent="0.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row>
    <row r="15" spans="1:26" ht="14.4" x14ac:dyDescent="0.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4.4" x14ac:dyDescent="0.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4.4" x14ac:dyDescent="0.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4.4" x14ac:dyDescent="0.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4.4"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4.4" x14ac:dyDescent="0.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x14ac:dyDescent="0.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x14ac:dyDescent="0.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x14ac:dyDescent="0.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x14ac:dyDescent="0.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x14ac:dyDescent="0.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3">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3">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3">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3">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3">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3">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3">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3">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3">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3">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3">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3">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3">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3">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3">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3">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3">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3">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3">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3">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3">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3">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3">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3">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3">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3">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3">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3">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3">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3">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3">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3">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3">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3">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3">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3">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3">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3">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3">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3">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3">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3">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3">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3">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3">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3">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3">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3">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3">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3">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3">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3">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3">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3">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3">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3">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3">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3">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3">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3">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3">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3">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3">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3">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3">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3">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3">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3">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3">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3">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3">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3">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3">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3">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3">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3">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3">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3">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3">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3">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3">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3">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3">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3">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3">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3">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3">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3">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3">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3">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3">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3">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3">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3">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3">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3">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3">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3">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3">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3">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3">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3">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3">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3">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3">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3">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3">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3">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3">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3">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3">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3">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3">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3">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3">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3">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3">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3">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3">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3">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3">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3">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3">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3">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3">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3">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3">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3">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3">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3">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3">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3">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3">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3">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3">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3">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3">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3">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3">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3">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3">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3">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3">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3">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3">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3">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3">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3">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3">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3">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3">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3">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3">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3">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3">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3">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3">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3">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3">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3">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3">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3">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3">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3">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3">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3">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3">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3">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3">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3">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3">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3">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3">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3">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3">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3">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3">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3">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3">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3">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3">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3">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3">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3">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3">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3">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3">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3">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3">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3">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3">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3">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3">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3">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3">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3">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3">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3">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3">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3">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3">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3">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3">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3">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3">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3">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3">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3">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3">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3">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3">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3">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3">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3">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3">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3">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3">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3">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3">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3">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3">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3">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3">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3">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3">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3">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3">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3">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3">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3">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3">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3">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3">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3">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3">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3">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3">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3">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3">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3">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3">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3">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3">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3">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3">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3">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3">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3">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3">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3">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3">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3">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3">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3">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3">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3">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3">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3">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3">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3">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3">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3">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3">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3">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3">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3">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3">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3">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3">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3">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3">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3">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3">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3">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3">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3">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3">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3">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3">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3">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3">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3">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3">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3">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3">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3">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3">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3">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3">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3">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3">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3">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3">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3">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3">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3">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3">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3">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3">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3">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3">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3">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3">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3">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3">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3">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3">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3">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3">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3">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3">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3">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3">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3">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3">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3">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3">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3">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3">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3">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3">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3">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3">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3">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3">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3">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3">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3">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3">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3">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3">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3">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3">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3">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3">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3">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3">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3">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3">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3">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3">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3">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3">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3">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3">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3">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3">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3">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3">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3">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3">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3">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3">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3">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3">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3">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3">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3">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3">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3">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3">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3">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3">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3">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3">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3">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3">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3">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3">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3">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3">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3">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3">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3">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3">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3">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3">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3">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3">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3">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3">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3">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3">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3">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3">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3">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3">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3">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3">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3">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3">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3">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3">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3">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3">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3">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3">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3">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3">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3">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3">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3">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3">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3">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3">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3">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3">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3">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3">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3">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3">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3">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3">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3">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3">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3">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3">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3">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3">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3">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3">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3">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3">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3">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3">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3">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3">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3">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3">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3">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3">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3">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3">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3">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3">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3">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3">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3">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3">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3">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3">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3">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3">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3">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3">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3">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3">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3">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3">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3">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3">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3">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3">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3">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3">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3">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3">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3">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3">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3">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3">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3">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3">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3">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3">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3">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3">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3">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3">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3">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3">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3">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3">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3">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3">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3">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3">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3">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3">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3">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3">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3">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3">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3">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3">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3">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3">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3">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3">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3">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3">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3">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3">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3">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3">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3">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3">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3">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3">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3">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3">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3">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3">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3">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3">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3">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3">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3">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3">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3">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3">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3">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3">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3">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3">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3">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3">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3">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3">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3">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3">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3">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3">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3">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3">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3">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3">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3">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3">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3">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3">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3">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3">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3">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3">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3">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3">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3">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3">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3">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3">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3">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3">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3">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3">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3">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3">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3">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3">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3">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3">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3">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3">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3">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3">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3">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3">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3">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3">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3">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3">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3">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3">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3">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3">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3">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3">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3">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3">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3">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3">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3">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3">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3">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3">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3">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3">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3">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3">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3">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3">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3">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3">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3">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3">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3">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3">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3">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3">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3">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3">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3">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3">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3">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3">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3">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3">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3">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3">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3">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3">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3">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3">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3">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3">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3">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3">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3">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3">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3">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3">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3">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3">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3">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3">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3">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3">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3">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3">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3">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3">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3">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3">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3">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3">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3">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3">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3">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3">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3">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3">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3">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3">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3">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3">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3">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3">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3">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3">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3">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3">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3">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3">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3">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3">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3">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3">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3">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3">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3">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3">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3">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3">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3">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3">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3">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3">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3">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3">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3">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3">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3">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3">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3">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3">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3">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3">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3">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3">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3">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3">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3">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3">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3">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3">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3">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3">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3">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3">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3">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3">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3">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3">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3">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3">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3">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3">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3">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3">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3">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3">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3">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3">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3">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3">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3">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3">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3">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3">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3">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3">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3">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3">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3">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3">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3">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3">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3">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3">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3">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3">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3">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3">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3">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3">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3">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3">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3">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3">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3">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3">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3">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3">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3">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3">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3">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3">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3">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3">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3">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3">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3">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3">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3">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3">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3">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3">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3">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3">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3">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3">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3">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3">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3">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3">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3">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3">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3">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3">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3">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3">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3">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3">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3">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3">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3">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3">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3">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3">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3">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3">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3">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3">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3">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3">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3">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3">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3">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3">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3">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3">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3">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3">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3">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3">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3">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3">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3">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3">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3">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3">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3">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3">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3">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3">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3">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3">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3">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3">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3">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3">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3">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3">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3">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3">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3">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3">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3">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3">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3">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3">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3">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3">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3">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3">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3">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3">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3">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3">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3">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3">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3">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3">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3">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3">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3">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3">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3">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3">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3">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3">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3">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3">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3">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3">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3">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3">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3">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3">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3">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3">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3">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3">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3">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3">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3">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3">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3">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3">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3">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3">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3">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3">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3">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3">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3">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3">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3">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3">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3">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3">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3">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3">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3">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3">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3">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3">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3">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3">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3">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3">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3">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3">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3">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3">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3">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3">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3">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3">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3">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3">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3">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3">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3">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3">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3">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3">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3">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3">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3">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3">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3">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3">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3">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3">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3">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3">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3">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3">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3">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3">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3">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3">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3">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3">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3">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3">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3">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3">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3">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3">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3">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3">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3">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3">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3">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3">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3">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3">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3">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3">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3">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3">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3">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3">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3">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3">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3">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4">
    <mergeCell ref="A1:G2"/>
    <mergeCell ref="A3:F3"/>
    <mergeCell ref="B6:B7"/>
    <mergeCell ref="A8:E8"/>
  </mergeCells>
  <pageMargins left="0.44" right="0.43"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1008"/>
  <sheetViews>
    <sheetView zoomScale="80" zoomScaleNormal="80" workbookViewId="0">
      <pane xSplit="1" ySplit="2" topLeftCell="B7" activePane="bottomRight" state="frozen"/>
      <selection pane="topRight" activeCell="B1" sqref="B1"/>
      <selection pane="bottomLeft" activeCell="A3" sqref="A3"/>
      <selection pane="bottomRight" activeCell="H51" sqref="H22:H51"/>
    </sheetView>
  </sheetViews>
  <sheetFormatPr defaultColWidth="12.59765625" defaultRowHeight="15" customHeight="1" x14ac:dyDescent="0.25"/>
  <cols>
    <col min="1" max="1" width="41.09765625" customWidth="1"/>
    <col min="2" max="2" width="15.59765625" customWidth="1"/>
    <col min="3" max="3" width="6.59765625" customWidth="1"/>
    <col min="4" max="4" width="6.5" customWidth="1"/>
    <col min="5" max="5" width="10.19921875" customWidth="1"/>
    <col min="6" max="6" width="9.09765625" customWidth="1"/>
    <col min="7" max="13" width="15.59765625" customWidth="1"/>
    <col min="14" max="26" width="7.796875" customWidth="1"/>
  </cols>
  <sheetData>
    <row r="1" spans="1:13" ht="22.5" customHeight="1" x14ac:dyDescent="0.25">
      <c r="A1" s="141" t="s">
        <v>69</v>
      </c>
      <c r="B1" s="98"/>
      <c r="C1" s="98"/>
      <c r="D1" s="98"/>
      <c r="E1" s="98"/>
      <c r="F1" s="98"/>
      <c r="G1" s="98"/>
      <c r="H1" s="98"/>
      <c r="I1" s="98"/>
      <c r="J1" s="98"/>
      <c r="K1" s="98"/>
      <c r="L1" s="58" t="s">
        <v>70</v>
      </c>
      <c r="M1" s="58">
        <f>MAIN!B2</f>
        <v>0</v>
      </c>
    </row>
    <row r="2" spans="1:13" ht="33" customHeight="1" x14ac:dyDescent="0.25">
      <c r="A2" s="142" t="str">
        <f>"STATEMENT OF EXCESS AND SURRENDER (REVISED) ESIMATE FOR THE YEAR "&amp;MAIN!B1</f>
        <v>STATEMENT OF EXCESS AND SURRENDER (REVISED) ESIMATE FOR THE YEAR 2025-26</v>
      </c>
      <c r="B2" s="98"/>
      <c r="C2" s="98"/>
      <c r="D2" s="98"/>
      <c r="E2" s="98"/>
      <c r="F2" s="98"/>
      <c r="G2" s="98"/>
      <c r="H2" s="98"/>
      <c r="I2" s="98"/>
      <c r="J2" s="98"/>
      <c r="K2" s="98"/>
      <c r="L2" s="98"/>
      <c r="M2" s="98"/>
    </row>
    <row r="3" spans="1:13" ht="34.950000000000003" customHeight="1" x14ac:dyDescent="0.25">
      <c r="B3" s="59" t="str">
        <f>"NAME OF LOCAL GOVERNMENT: "&amp;MAIN!B7</f>
        <v>NAME OF LOCAL GOVERNMENT: Gujranwala</v>
      </c>
      <c r="C3" s="60"/>
      <c r="D3" s="60"/>
      <c r="E3" s="60"/>
      <c r="F3" s="60"/>
      <c r="G3" s="121" t="str">
        <f>"NAME OF SCHOOL: "&amp;MAIN!B6</f>
        <v>NAME OF SCHOOL: Govt. High School Jalal Balaggan</v>
      </c>
      <c r="H3" s="121"/>
      <c r="I3" s="121"/>
      <c r="J3" s="59" t="s">
        <v>71</v>
      </c>
      <c r="L3" s="12" t="s">
        <v>2</v>
      </c>
      <c r="M3" s="12" t="str">
        <f>'January 2027'!H3</f>
        <v>GY-0000</v>
      </c>
    </row>
    <row r="4" spans="1:13" ht="10.95" hidden="1" customHeight="1" x14ac:dyDescent="0.3">
      <c r="B4" s="60"/>
      <c r="C4" s="60"/>
      <c r="D4" s="60"/>
      <c r="E4" s="60"/>
      <c r="F4" s="60"/>
      <c r="G4" s="60" t="s">
        <v>7</v>
      </c>
      <c r="H4" s="60"/>
      <c r="I4" s="60"/>
      <c r="J4" s="60"/>
      <c r="K4" s="61" t="str">
        <f>MAIN!G5</f>
        <v>EXCESS AND SURRENDER</v>
      </c>
      <c r="L4" s="62"/>
      <c r="M4" s="63"/>
    </row>
    <row r="5" spans="1:13" ht="25.5" customHeight="1" x14ac:dyDescent="0.25">
      <c r="A5" s="141" t="str">
        <f>"UNDER GRANT NO.GA21E15-EDUCATION (NON-DEV) - FY "&amp;MAIN!B1</f>
        <v>UNDER GRANT NO.GA21E15-EDUCATION (NON-DEV) - FY 2025-26</v>
      </c>
      <c r="B5" s="98"/>
      <c r="C5" s="98"/>
      <c r="D5" s="98"/>
      <c r="E5" s="98"/>
      <c r="F5" s="98"/>
      <c r="G5" s="98"/>
      <c r="H5" s="98"/>
      <c r="I5" s="98"/>
      <c r="J5" s="98"/>
      <c r="K5" s="98"/>
      <c r="L5" s="98"/>
      <c r="M5" s="98"/>
    </row>
    <row r="6" spans="1:13" ht="24" customHeight="1" x14ac:dyDescent="0.25">
      <c r="A6" s="125" t="str">
        <f>'January 2027'!A5:C5</f>
        <v>Name of DDO with Cell No. Name 0300-0000000</v>
      </c>
      <c r="B6" s="126"/>
      <c r="C6" s="126"/>
      <c r="D6" s="126"/>
      <c r="E6" s="126"/>
      <c r="F6" s="143"/>
      <c r="G6" s="128" t="str">
        <f>'January 2027'!D5</f>
        <v>Name Clerk with Cell No. Rana Abdullah 0302-6422655</v>
      </c>
      <c r="H6" s="126"/>
      <c r="I6" s="126"/>
      <c r="J6" s="126"/>
      <c r="K6" s="126"/>
      <c r="L6" s="126"/>
      <c r="M6" s="129"/>
    </row>
    <row r="7" spans="1:13" ht="102" customHeight="1" x14ac:dyDescent="0.25">
      <c r="A7" s="64" t="s">
        <v>24</v>
      </c>
      <c r="B7" s="65" t="str">
        <f>"Original Grant 
"&amp;MAIN!B1</f>
        <v>Original Grant 
2025-26</v>
      </c>
      <c r="C7" s="140" t="str">
        <f>"Re-appropriation
"
&amp;MAIN!B1</f>
        <v>Re-appropriation
2025-26</v>
      </c>
      <c r="D7" s="120"/>
      <c r="E7" s="65" t="s">
        <v>72</v>
      </c>
      <c r="F7" s="65" t="str">
        <f>"Supplementary Grant During
"&amp;MAIN!B1</f>
        <v>Supplementary Grant During
2025-26</v>
      </c>
      <c r="G7" s="65" t="str">
        <f>"Modified Grant
"&amp;MAIN!B1</f>
        <v>Modified Grant
2025-26</v>
      </c>
      <c r="H7" s="65" t="str">
        <f>"Anticipated for last 04 Months Expenditure of FY-"&amp;MAIN!B1</f>
        <v>Anticipated for last 04 Months Expenditure of FY-2025-26</v>
      </c>
      <c r="I7" s="65" t="str">
        <f>"Actual first 08 Months Expenditure of FY-"&amp;MAIN!B1</f>
        <v>Actual first 08 Months Expenditure of FY-2025-26</v>
      </c>
      <c r="J7" s="65" t="s">
        <v>73</v>
      </c>
      <c r="K7" s="65" t="s">
        <v>74</v>
      </c>
      <c r="L7" s="65" t="s">
        <v>75</v>
      </c>
      <c r="M7" s="66" t="str">
        <f>"REVISE BUDGET
"&amp;MAIN!B1</f>
        <v>REVISE BUDGET
2025-26</v>
      </c>
    </row>
    <row r="8" spans="1:13" ht="18" customHeight="1" x14ac:dyDescent="0.25">
      <c r="A8" s="67">
        <v>1</v>
      </c>
      <c r="B8" s="68">
        <v>2</v>
      </c>
      <c r="C8" s="68">
        <v>3</v>
      </c>
      <c r="D8" s="68">
        <v>4</v>
      </c>
      <c r="E8" s="68">
        <v>5</v>
      </c>
      <c r="F8" s="68">
        <v>6</v>
      </c>
      <c r="G8" s="68">
        <v>7</v>
      </c>
      <c r="H8" s="68">
        <v>8</v>
      </c>
      <c r="I8" s="68">
        <v>9</v>
      </c>
      <c r="J8" s="68">
        <v>10</v>
      </c>
      <c r="K8" s="68">
        <v>11</v>
      </c>
      <c r="L8" s="68">
        <v>12</v>
      </c>
      <c r="M8" s="69">
        <v>13</v>
      </c>
    </row>
    <row r="9" spans="1:13" ht="15" customHeight="1" x14ac:dyDescent="0.35">
      <c r="A9" s="21" t="str">
        <f>'July 2026'!A8</f>
        <v>TOTAL EXPENSES RELATED EMPLOYEE</v>
      </c>
      <c r="B9" s="22">
        <f>'July 2026'!B8</f>
        <v>0</v>
      </c>
      <c r="C9" s="22">
        <f t="shared" ref="C9:F9" si="0">C10+C21</f>
        <v>0</v>
      </c>
      <c r="D9" s="22">
        <f t="shared" si="0"/>
        <v>0</v>
      </c>
      <c r="E9" s="22">
        <f t="shared" si="0"/>
        <v>0</v>
      </c>
      <c r="F9" s="22">
        <f t="shared" si="0"/>
        <v>0</v>
      </c>
      <c r="G9" s="22">
        <f t="shared" ref="G9:G53" si="1">B9</f>
        <v>0</v>
      </c>
      <c r="H9" s="22">
        <f t="shared" ref="H9:L9" si="2">H10+H21</f>
        <v>0</v>
      </c>
      <c r="I9" s="22">
        <f t="shared" si="2"/>
        <v>0</v>
      </c>
      <c r="J9" s="22">
        <f t="shared" si="2"/>
        <v>0</v>
      </c>
      <c r="K9" s="22">
        <f t="shared" si="2"/>
        <v>0</v>
      </c>
      <c r="L9" s="22">
        <f t="shared" si="2"/>
        <v>0</v>
      </c>
      <c r="M9" s="22">
        <f t="shared" ref="M9:M53" si="3">J9</f>
        <v>0</v>
      </c>
    </row>
    <row r="10" spans="1:13" ht="15" customHeight="1" x14ac:dyDescent="0.35">
      <c r="A10" s="24" t="str">
        <f>'July 2026'!A9</f>
        <v>TOTAL PAY</v>
      </c>
      <c r="B10" s="25">
        <f>'July 2026'!B9</f>
        <v>0</v>
      </c>
      <c r="C10" s="25">
        <f t="shared" ref="C10:F10" si="4">C11+C16</f>
        <v>0</v>
      </c>
      <c r="D10" s="25">
        <f t="shared" si="4"/>
        <v>0</v>
      </c>
      <c r="E10" s="25">
        <f t="shared" si="4"/>
        <v>0</v>
      </c>
      <c r="F10" s="25">
        <f t="shared" si="4"/>
        <v>0</v>
      </c>
      <c r="G10" s="25">
        <f t="shared" si="1"/>
        <v>0</v>
      </c>
      <c r="H10" s="25">
        <f t="shared" ref="H10:L10" si="5">H11+H16</f>
        <v>0</v>
      </c>
      <c r="I10" s="25">
        <f t="shared" si="5"/>
        <v>0</v>
      </c>
      <c r="J10" s="25">
        <f t="shared" si="5"/>
        <v>0</v>
      </c>
      <c r="K10" s="25">
        <f t="shared" si="5"/>
        <v>0</v>
      </c>
      <c r="L10" s="25">
        <f t="shared" si="5"/>
        <v>0</v>
      </c>
      <c r="M10" s="25">
        <f t="shared" si="3"/>
        <v>0</v>
      </c>
    </row>
    <row r="11" spans="1:13" ht="15" customHeight="1" x14ac:dyDescent="0.35">
      <c r="A11" s="27" t="str">
        <f>'July 2026'!A10</f>
        <v>TOTALA BASIC PAY OF OFFICERS</v>
      </c>
      <c r="B11" s="28">
        <f>'July 2026'!B10</f>
        <v>0</v>
      </c>
      <c r="C11" s="28">
        <f t="shared" ref="C11:F11" si="6">SUM(C12:C15)</f>
        <v>0</v>
      </c>
      <c r="D11" s="28">
        <f t="shared" si="6"/>
        <v>0</v>
      </c>
      <c r="E11" s="28">
        <f t="shared" si="6"/>
        <v>0</v>
      </c>
      <c r="F11" s="28">
        <f t="shared" si="6"/>
        <v>0</v>
      </c>
      <c r="G11" s="28">
        <f t="shared" si="1"/>
        <v>0</v>
      </c>
      <c r="H11" s="28">
        <f t="shared" ref="H11:L11" si="7">SUM(H12:H15)</f>
        <v>0</v>
      </c>
      <c r="I11" s="28">
        <f t="shared" si="7"/>
        <v>0</v>
      </c>
      <c r="J11" s="28">
        <f t="shared" si="7"/>
        <v>0</v>
      </c>
      <c r="K11" s="28">
        <f t="shared" si="7"/>
        <v>0</v>
      </c>
      <c r="L11" s="28">
        <f t="shared" si="7"/>
        <v>0</v>
      </c>
      <c r="M11" s="28">
        <f t="shared" si="3"/>
        <v>0</v>
      </c>
    </row>
    <row r="12" spans="1:13" ht="15" customHeight="1" x14ac:dyDescent="0.35">
      <c r="A12" s="30" t="str">
        <f>'July 2026'!A11</f>
        <v>A01101-BASIC PAY</v>
      </c>
      <c r="B12" s="31">
        <f>'July 2026'!B11</f>
        <v>0</v>
      </c>
      <c r="C12" s="31">
        <v>0</v>
      </c>
      <c r="D12" s="31">
        <v>0</v>
      </c>
      <c r="E12" s="31">
        <v>0</v>
      </c>
      <c r="F12" s="31">
        <v>0</v>
      </c>
      <c r="G12" s="31">
        <f t="shared" si="1"/>
        <v>0</v>
      </c>
      <c r="H12" s="75">
        <f>'Febraury 2027'!D11*4</f>
        <v>0</v>
      </c>
      <c r="I12" s="31">
        <f>'Febraury 2027'!E11</f>
        <v>0</v>
      </c>
      <c r="J12" s="31">
        <f t="shared" ref="J12:J13" si="8">H12+I12</f>
        <v>0</v>
      </c>
      <c r="K12" s="31">
        <f t="shared" ref="K12:K13" si="9">IF((J12-B12&gt;0),J12-B12,0)</f>
        <v>0</v>
      </c>
      <c r="L12" s="31">
        <f t="shared" ref="L12:L13" si="10">IF((B12-J12&gt;0),B12-J12,0)</f>
        <v>0</v>
      </c>
      <c r="M12" s="31">
        <f t="shared" si="3"/>
        <v>0</v>
      </c>
    </row>
    <row r="13" spans="1:13" ht="15" customHeight="1" x14ac:dyDescent="0.35">
      <c r="A13" s="30" t="str">
        <f>'July 2026'!A12</f>
        <v>A01102-PERSONAL PAY</v>
      </c>
      <c r="B13" s="31">
        <f>'July 2026'!B12</f>
        <v>0</v>
      </c>
      <c r="C13" s="31">
        <v>0</v>
      </c>
      <c r="D13" s="31">
        <v>0</v>
      </c>
      <c r="E13" s="31">
        <v>0</v>
      </c>
      <c r="F13" s="31">
        <v>0</v>
      </c>
      <c r="G13" s="31">
        <f t="shared" si="1"/>
        <v>0</v>
      </c>
      <c r="H13" s="75">
        <f>'Febraury 2027'!D12*4</f>
        <v>0</v>
      </c>
      <c r="I13" s="31">
        <f>'Febraury 2027'!E12</f>
        <v>0</v>
      </c>
      <c r="J13" s="31">
        <f t="shared" si="8"/>
        <v>0</v>
      </c>
      <c r="K13" s="31">
        <f t="shared" si="9"/>
        <v>0</v>
      </c>
      <c r="L13" s="31">
        <f t="shared" si="10"/>
        <v>0</v>
      </c>
      <c r="M13" s="31">
        <f t="shared" si="3"/>
        <v>0</v>
      </c>
    </row>
    <row r="14" spans="1:13" ht="15" customHeight="1" x14ac:dyDescent="0.35">
      <c r="A14" s="30" t="str">
        <f>'July 2026'!A13</f>
        <v>A01105-QUALIFICATION PAY</v>
      </c>
      <c r="B14" s="31">
        <f>'July 2026'!B13</f>
        <v>0</v>
      </c>
      <c r="C14" s="31">
        <v>0</v>
      </c>
      <c r="D14" s="31">
        <v>0</v>
      </c>
      <c r="E14" s="31">
        <v>0</v>
      </c>
      <c r="F14" s="31">
        <v>0</v>
      </c>
      <c r="G14" s="31">
        <f t="shared" ref="G14:G15" si="11">B14</f>
        <v>0</v>
      </c>
      <c r="H14" s="75">
        <f>'Febraury 2027'!D13*4</f>
        <v>0</v>
      </c>
      <c r="I14" s="31">
        <f>'Febraury 2027'!E13</f>
        <v>0</v>
      </c>
      <c r="J14" s="31">
        <f t="shared" ref="J14:J15" si="12">H14+I14</f>
        <v>0</v>
      </c>
      <c r="K14" s="31">
        <f t="shared" ref="K14:K15" si="13">IF((J14-B14&gt;0),J14-B14,0)</f>
        <v>0</v>
      </c>
      <c r="L14" s="31">
        <f t="shared" ref="L14:L15" si="14">IF((B14-J14&gt;0),B14-J14,0)</f>
        <v>0</v>
      </c>
      <c r="M14" s="31">
        <f t="shared" ref="M14:M15" si="15">J14</f>
        <v>0</v>
      </c>
    </row>
    <row r="15" spans="1:13" ht="15" customHeight="1" x14ac:dyDescent="0.35">
      <c r="A15" s="30" t="str">
        <f>'July 2026'!A14</f>
        <v>A01106-PAY OF CONTRACT STAFF</v>
      </c>
      <c r="B15" s="31">
        <f>'July 2026'!B14</f>
        <v>0</v>
      </c>
      <c r="C15" s="31">
        <v>0</v>
      </c>
      <c r="D15" s="31">
        <v>0</v>
      </c>
      <c r="E15" s="31">
        <v>0</v>
      </c>
      <c r="F15" s="31">
        <v>0</v>
      </c>
      <c r="G15" s="31">
        <f t="shared" si="11"/>
        <v>0</v>
      </c>
      <c r="H15" s="75">
        <f>'Febraury 2027'!D14*4</f>
        <v>0</v>
      </c>
      <c r="I15" s="31">
        <f>'Febraury 2027'!E14</f>
        <v>0</v>
      </c>
      <c r="J15" s="31">
        <f t="shared" si="12"/>
        <v>0</v>
      </c>
      <c r="K15" s="31">
        <f t="shared" si="13"/>
        <v>0</v>
      </c>
      <c r="L15" s="31">
        <f t="shared" si="14"/>
        <v>0</v>
      </c>
      <c r="M15" s="31">
        <f t="shared" si="15"/>
        <v>0</v>
      </c>
    </row>
    <row r="16" spans="1:13" ht="15" customHeight="1" x14ac:dyDescent="0.35">
      <c r="A16" s="27" t="str">
        <f>'July 2026'!A15</f>
        <v>TOTAL BASIC PAY OF STAFF</v>
      </c>
      <c r="B16" s="28">
        <f>'July 2026'!B15</f>
        <v>0</v>
      </c>
      <c r="C16" s="28">
        <f>SUM(C17:C20)</f>
        <v>0</v>
      </c>
      <c r="D16" s="28">
        <f>SUM(D17:D20)</f>
        <v>0</v>
      </c>
      <c r="E16" s="28">
        <f t="shared" ref="E16:M16" si="16">SUM(E17:E20)</f>
        <v>0</v>
      </c>
      <c r="F16" s="28">
        <f t="shared" si="16"/>
        <v>0</v>
      </c>
      <c r="G16" s="28">
        <f t="shared" si="16"/>
        <v>0</v>
      </c>
      <c r="H16" s="28">
        <f t="shared" si="16"/>
        <v>0</v>
      </c>
      <c r="I16" s="28">
        <f t="shared" si="16"/>
        <v>0</v>
      </c>
      <c r="J16" s="28">
        <f t="shared" si="16"/>
        <v>0</v>
      </c>
      <c r="K16" s="28">
        <f t="shared" si="16"/>
        <v>0</v>
      </c>
      <c r="L16" s="28">
        <f t="shared" si="16"/>
        <v>0</v>
      </c>
      <c r="M16" s="28">
        <f t="shared" si="16"/>
        <v>0</v>
      </c>
    </row>
    <row r="17" spans="1:13" ht="15" customHeight="1" x14ac:dyDescent="0.35">
      <c r="A17" s="30" t="str">
        <f>'July 2026'!A16</f>
        <v>A01151-BASIC PAY</v>
      </c>
      <c r="B17" s="31">
        <f>'July 2026'!B16</f>
        <v>0</v>
      </c>
      <c r="C17" s="31">
        <v>0</v>
      </c>
      <c r="D17" s="31">
        <v>0</v>
      </c>
      <c r="E17" s="31">
        <v>0</v>
      </c>
      <c r="F17" s="31">
        <v>0</v>
      </c>
      <c r="G17" s="31">
        <f t="shared" si="1"/>
        <v>0</v>
      </c>
      <c r="H17" s="75">
        <f>'Febraury 2027'!D16*4</f>
        <v>0</v>
      </c>
      <c r="I17" s="31">
        <f>'Febraury 2027'!E16</f>
        <v>0</v>
      </c>
      <c r="J17" s="31">
        <f t="shared" ref="J17" si="17">H17+I17</f>
        <v>0</v>
      </c>
      <c r="K17" s="31">
        <f t="shared" ref="K17" si="18">IF((J17-B17&gt;0),J17-B17,0)</f>
        <v>0</v>
      </c>
      <c r="L17" s="31">
        <f t="shared" ref="L17" si="19">IF((B17-J17&gt;0),B17-J17,0)</f>
        <v>0</v>
      </c>
      <c r="M17" s="31">
        <f t="shared" si="3"/>
        <v>0</v>
      </c>
    </row>
    <row r="18" spans="1:13" ht="15" customHeight="1" x14ac:dyDescent="0.35">
      <c r="A18" s="30" t="str">
        <f>'July 2026'!A17</f>
        <v>A01152-PERSONAL PAY</v>
      </c>
      <c r="B18" s="31">
        <f>'July 2026'!B17</f>
        <v>0</v>
      </c>
      <c r="C18" s="31">
        <v>0</v>
      </c>
      <c r="D18" s="31">
        <v>0</v>
      </c>
      <c r="E18" s="31">
        <v>0</v>
      </c>
      <c r="F18" s="31">
        <v>0</v>
      </c>
      <c r="G18" s="31">
        <f t="shared" ref="G18:G20" si="20">B18</f>
        <v>0</v>
      </c>
      <c r="H18" s="75">
        <f>'Febraury 2027'!D17*4</f>
        <v>0</v>
      </c>
      <c r="I18" s="31">
        <f>'Febraury 2027'!E17</f>
        <v>0</v>
      </c>
      <c r="J18" s="31">
        <f t="shared" ref="J18:J20" si="21">H18+I18</f>
        <v>0</v>
      </c>
      <c r="K18" s="31">
        <f t="shared" ref="K18:K20" si="22">IF((J18-B18&gt;0),J18-B18,0)</f>
        <v>0</v>
      </c>
      <c r="L18" s="31">
        <f t="shared" ref="L18:L20" si="23">IF((B18-J18&gt;0),B18-J18,0)</f>
        <v>0</v>
      </c>
      <c r="M18" s="31">
        <f t="shared" ref="M18:M20" si="24">J18</f>
        <v>0</v>
      </c>
    </row>
    <row r="19" spans="1:13" ht="15" customHeight="1" x14ac:dyDescent="0.35">
      <c r="A19" s="30" t="str">
        <f>'July 2026'!A18</f>
        <v>A01155-QUALIFICATION PAY</v>
      </c>
      <c r="B19" s="31">
        <f>'July 2026'!B18</f>
        <v>0</v>
      </c>
      <c r="C19" s="31">
        <v>0</v>
      </c>
      <c r="D19" s="31">
        <v>0</v>
      </c>
      <c r="E19" s="31">
        <v>0</v>
      </c>
      <c r="F19" s="31">
        <v>0</v>
      </c>
      <c r="G19" s="31">
        <f t="shared" si="20"/>
        <v>0</v>
      </c>
      <c r="H19" s="75">
        <f>'Febraury 2027'!D18*4</f>
        <v>0</v>
      </c>
      <c r="I19" s="31">
        <f>'Febraury 2027'!E18</f>
        <v>0</v>
      </c>
      <c r="J19" s="31">
        <f t="shared" si="21"/>
        <v>0</v>
      </c>
      <c r="K19" s="31">
        <f t="shared" si="22"/>
        <v>0</v>
      </c>
      <c r="L19" s="31">
        <f t="shared" si="23"/>
        <v>0</v>
      </c>
      <c r="M19" s="31">
        <f t="shared" si="24"/>
        <v>0</v>
      </c>
    </row>
    <row r="20" spans="1:13" ht="15" customHeight="1" x14ac:dyDescent="0.35">
      <c r="A20" s="30" t="str">
        <f>'July 2026'!A19</f>
        <v>A01156-PAY OF CONTRACT STAFF</v>
      </c>
      <c r="B20" s="31">
        <f>'July 2026'!B19</f>
        <v>0</v>
      </c>
      <c r="C20" s="31">
        <v>0</v>
      </c>
      <c r="D20" s="31">
        <v>0</v>
      </c>
      <c r="E20" s="31">
        <v>0</v>
      </c>
      <c r="F20" s="31">
        <v>0</v>
      </c>
      <c r="G20" s="31">
        <f t="shared" si="20"/>
        <v>0</v>
      </c>
      <c r="H20" s="75">
        <f>'Febraury 2027'!D19*4</f>
        <v>0</v>
      </c>
      <c r="I20" s="31">
        <f>'Febraury 2027'!E19</f>
        <v>0</v>
      </c>
      <c r="J20" s="31">
        <f t="shared" si="21"/>
        <v>0</v>
      </c>
      <c r="K20" s="31">
        <f t="shared" si="22"/>
        <v>0</v>
      </c>
      <c r="L20" s="31">
        <f t="shared" si="23"/>
        <v>0</v>
      </c>
      <c r="M20" s="31">
        <f t="shared" si="24"/>
        <v>0</v>
      </c>
    </row>
    <row r="21" spans="1:13" ht="15" customHeight="1" x14ac:dyDescent="0.35">
      <c r="A21" s="32" t="str">
        <f>'July 2026'!A20</f>
        <v>TOTAL ALLOWANCES</v>
      </c>
      <c r="B21" s="25">
        <f>'July 2026'!B20</f>
        <v>0</v>
      </c>
      <c r="C21" s="25">
        <f t="shared" ref="C21:F21" si="25">SUM(C22:C48)</f>
        <v>0</v>
      </c>
      <c r="D21" s="25">
        <f t="shared" si="25"/>
        <v>0</v>
      </c>
      <c r="E21" s="25">
        <f t="shared" si="25"/>
        <v>0</v>
      </c>
      <c r="F21" s="25">
        <f t="shared" si="25"/>
        <v>0</v>
      </c>
      <c r="G21" s="25">
        <f t="shared" si="1"/>
        <v>0</v>
      </c>
      <c r="H21" s="25">
        <f t="shared" ref="H21:L21" si="26">SUM(H22:H48)</f>
        <v>0</v>
      </c>
      <c r="I21" s="25">
        <f t="shared" si="26"/>
        <v>0</v>
      </c>
      <c r="J21" s="25">
        <f t="shared" si="26"/>
        <v>0</v>
      </c>
      <c r="K21" s="25">
        <f t="shared" si="26"/>
        <v>0</v>
      </c>
      <c r="L21" s="25">
        <f t="shared" si="26"/>
        <v>0</v>
      </c>
      <c r="M21" s="25">
        <f t="shared" si="3"/>
        <v>0</v>
      </c>
    </row>
    <row r="22" spans="1:13" ht="15" customHeight="1" x14ac:dyDescent="0.35">
      <c r="A22" s="30" t="str">
        <f>'July 2026'!A21</f>
        <v>A01201-SENIOR POST ALLOWANCE</v>
      </c>
      <c r="B22" s="31">
        <f>'July 2026'!B21</f>
        <v>0</v>
      </c>
      <c r="C22" s="31">
        <v>0</v>
      </c>
      <c r="D22" s="31">
        <v>0</v>
      </c>
      <c r="E22" s="31">
        <v>0</v>
      </c>
      <c r="F22" s="31">
        <v>0</v>
      </c>
      <c r="G22" s="31">
        <f t="shared" si="1"/>
        <v>0</v>
      </c>
      <c r="H22" s="75">
        <f>'Febraury 2027'!D21*4</f>
        <v>0</v>
      </c>
      <c r="I22" s="31">
        <f>'Febraury 2027'!E21</f>
        <v>0</v>
      </c>
      <c r="J22" s="31">
        <f t="shared" ref="J22:J51" si="27">H22+I22</f>
        <v>0</v>
      </c>
      <c r="K22" s="31">
        <f t="shared" ref="K22:K51" si="28">IF((J22-B22&gt;0),J22-B22,0)</f>
        <v>0</v>
      </c>
      <c r="L22" s="31">
        <f t="shared" ref="L22:L51" si="29">IF((B22-J22&gt;0),B22-J22,0)</f>
        <v>0</v>
      </c>
      <c r="M22" s="31">
        <f t="shared" si="3"/>
        <v>0</v>
      </c>
    </row>
    <row r="23" spans="1:13" ht="15" customHeight="1" x14ac:dyDescent="0.35">
      <c r="A23" s="30" t="str">
        <f>'July 2026'!A22</f>
        <v>A01202-HOUSE RENT ALLOWANCE</v>
      </c>
      <c r="B23" s="31">
        <f>'July 2026'!B22</f>
        <v>0</v>
      </c>
      <c r="C23" s="31">
        <v>0</v>
      </c>
      <c r="D23" s="31">
        <v>0</v>
      </c>
      <c r="E23" s="31">
        <v>0</v>
      </c>
      <c r="F23" s="31">
        <v>0</v>
      </c>
      <c r="G23" s="31">
        <f t="shared" si="1"/>
        <v>0</v>
      </c>
      <c r="H23" s="75">
        <f>'Febraury 2027'!D22*4</f>
        <v>0</v>
      </c>
      <c r="I23" s="31">
        <f>'Febraury 2027'!E22</f>
        <v>0</v>
      </c>
      <c r="J23" s="31">
        <f t="shared" si="27"/>
        <v>0</v>
      </c>
      <c r="K23" s="31">
        <f t="shared" si="28"/>
        <v>0</v>
      </c>
      <c r="L23" s="31">
        <f t="shared" si="29"/>
        <v>0</v>
      </c>
      <c r="M23" s="31">
        <f t="shared" si="3"/>
        <v>0</v>
      </c>
    </row>
    <row r="24" spans="1:13" ht="15.75" customHeight="1" x14ac:dyDescent="0.35">
      <c r="A24" s="30" t="str">
        <f>'July 2026'!A23</f>
        <v>A01203-CONVEYANCE ALLOWANCE</v>
      </c>
      <c r="B24" s="31">
        <f>'July 2026'!B23</f>
        <v>0</v>
      </c>
      <c r="C24" s="31">
        <v>0</v>
      </c>
      <c r="D24" s="31">
        <v>0</v>
      </c>
      <c r="E24" s="31">
        <v>0</v>
      </c>
      <c r="F24" s="31">
        <v>0</v>
      </c>
      <c r="G24" s="31">
        <f t="shared" si="1"/>
        <v>0</v>
      </c>
      <c r="H24" s="75">
        <f>'Febraury 2027'!D23*4</f>
        <v>0</v>
      </c>
      <c r="I24" s="31">
        <f>'Febraury 2027'!E23</f>
        <v>0</v>
      </c>
      <c r="J24" s="31">
        <f t="shared" si="27"/>
        <v>0</v>
      </c>
      <c r="K24" s="31">
        <f t="shared" si="28"/>
        <v>0</v>
      </c>
      <c r="L24" s="31">
        <f t="shared" si="29"/>
        <v>0</v>
      </c>
      <c r="M24" s="31">
        <f t="shared" si="3"/>
        <v>0</v>
      </c>
    </row>
    <row r="25" spans="1:13" ht="15.75" customHeight="1" x14ac:dyDescent="0.35">
      <c r="A25" s="30" t="str">
        <f>'July 2026'!A24</f>
        <v>A0120D-INTEGRATED ALLOWANCE</v>
      </c>
      <c r="B25" s="31">
        <f>'July 2026'!B24</f>
        <v>0</v>
      </c>
      <c r="C25" s="31">
        <v>0</v>
      </c>
      <c r="D25" s="31">
        <v>0</v>
      </c>
      <c r="E25" s="31">
        <v>0</v>
      </c>
      <c r="F25" s="31">
        <v>0</v>
      </c>
      <c r="G25" s="31">
        <f t="shared" si="1"/>
        <v>0</v>
      </c>
      <c r="H25" s="75">
        <f>'Febraury 2027'!D24*4</f>
        <v>0</v>
      </c>
      <c r="I25" s="31">
        <f>'Febraury 2027'!E24</f>
        <v>0</v>
      </c>
      <c r="J25" s="31">
        <f t="shared" si="27"/>
        <v>0</v>
      </c>
      <c r="K25" s="31">
        <f t="shared" si="28"/>
        <v>0</v>
      </c>
      <c r="L25" s="31">
        <f t="shared" si="29"/>
        <v>0</v>
      </c>
      <c r="M25" s="31">
        <f t="shared" si="3"/>
        <v>0</v>
      </c>
    </row>
    <row r="26" spans="1:13" ht="15.75" customHeight="1" x14ac:dyDescent="0.35">
      <c r="A26" s="30" t="str">
        <f>'July 2026'!A25</f>
        <v>A01216-QUALIFICATION ALLOWANCE</v>
      </c>
      <c r="B26" s="31">
        <f>'July 2026'!B25</f>
        <v>0</v>
      </c>
      <c r="C26" s="31">
        <v>0</v>
      </c>
      <c r="D26" s="31">
        <v>0</v>
      </c>
      <c r="E26" s="31">
        <v>0</v>
      </c>
      <c r="F26" s="31">
        <v>0</v>
      </c>
      <c r="G26" s="31">
        <f t="shared" si="1"/>
        <v>0</v>
      </c>
      <c r="H26" s="75">
        <f>'Febraury 2027'!D25*4</f>
        <v>0</v>
      </c>
      <c r="I26" s="31">
        <f>'Febraury 2027'!E25</f>
        <v>0</v>
      </c>
      <c r="J26" s="31">
        <f t="shared" si="27"/>
        <v>0</v>
      </c>
      <c r="K26" s="31">
        <f t="shared" si="28"/>
        <v>0</v>
      </c>
      <c r="L26" s="31">
        <f t="shared" si="29"/>
        <v>0</v>
      </c>
      <c r="M26" s="31">
        <f t="shared" si="3"/>
        <v>0</v>
      </c>
    </row>
    <row r="27" spans="1:13" ht="15.75" customHeight="1" x14ac:dyDescent="0.35">
      <c r="A27" s="30" t="str">
        <f>'July 2026'!A26</f>
        <v>A01217-MEDICAL ALLOWANCE</v>
      </c>
      <c r="B27" s="31">
        <f>'July 2026'!B26</f>
        <v>0</v>
      </c>
      <c r="C27" s="31">
        <v>0</v>
      </c>
      <c r="D27" s="31">
        <v>0</v>
      </c>
      <c r="E27" s="31">
        <v>0</v>
      </c>
      <c r="F27" s="31">
        <v>0</v>
      </c>
      <c r="G27" s="31">
        <f t="shared" si="1"/>
        <v>0</v>
      </c>
      <c r="H27" s="75">
        <f>'Febraury 2027'!D26*4</f>
        <v>0</v>
      </c>
      <c r="I27" s="31">
        <f>'Febraury 2027'!E26</f>
        <v>0</v>
      </c>
      <c r="J27" s="31">
        <f t="shared" si="27"/>
        <v>0</v>
      </c>
      <c r="K27" s="31">
        <f t="shared" si="28"/>
        <v>0</v>
      </c>
      <c r="L27" s="31">
        <f t="shared" si="29"/>
        <v>0</v>
      </c>
      <c r="M27" s="31">
        <f t="shared" si="3"/>
        <v>0</v>
      </c>
    </row>
    <row r="28" spans="1:13" ht="15.75" customHeight="1" x14ac:dyDescent="0.35">
      <c r="A28" s="30" t="str">
        <f>'July 2026'!A27</f>
        <v>A0121N-PERSONAL ALLOWANCE</v>
      </c>
      <c r="B28" s="31">
        <f>'July 2026'!B27</f>
        <v>0</v>
      </c>
      <c r="C28" s="31">
        <v>0</v>
      </c>
      <c r="D28" s="31">
        <v>0</v>
      </c>
      <c r="E28" s="31">
        <v>0</v>
      </c>
      <c r="F28" s="31">
        <v>0</v>
      </c>
      <c r="G28" s="31">
        <f t="shared" si="1"/>
        <v>0</v>
      </c>
      <c r="H28" s="75">
        <f>'Febraury 2027'!D27*4</f>
        <v>0</v>
      </c>
      <c r="I28" s="31">
        <f>'Febraury 2027'!E27</f>
        <v>0</v>
      </c>
      <c r="J28" s="31">
        <f t="shared" si="27"/>
        <v>0</v>
      </c>
      <c r="K28" s="31">
        <f t="shared" si="28"/>
        <v>0</v>
      </c>
      <c r="L28" s="31">
        <f t="shared" si="29"/>
        <v>0</v>
      </c>
      <c r="M28" s="31">
        <f t="shared" si="3"/>
        <v>0</v>
      </c>
    </row>
    <row r="29" spans="1:13" ht="15.75" customHeight="1" x14ac:dyDescent="0.35">
      <c r="A29" s="30" t="str">
        <f>'July 2026'!A28</f>
        <v>A01224-ENTERTAINMENT ALLOWANCE</v>
      </c>
      <c r="B29" s="31">
        <f>'July 2026'!B28</f>
        <v>0</v>
      </c>
      <c r="C29" s="31">
        <v>0</v>
      </c>
      <c r="D29" s="31">
        <v>0</v>
      </c>
      <c r="E29" s="31">
        <v>0</v>
      </c>
      <c r="F29" s="31">
        <v>0</v>
      </c>
      <c r="G29" s="31">
        <f t="shared" si="1"/>
        <v>0</v>
      </c>
      <c r="H29" s="75">
        <f>'Febraury 2027'!D28*4</f>
        <v>0</v>
      </c>
      <c r="I29" s="31">
        <f>'Febraury 2027'!E28</f>
        <v>0</v>
      </c>
      <c r="J29" s="31">
        <f t="shared" si="27"/>
        <v>0</v>
      </c>
      <c r="K29" s="31">
        <f t="shared" si="28"/>
        <v>0</v>
      </c>
      <c r="L29" s="31">
        <f t="shared" si="29"/>
        <v>0</v>
      </c>
      <c r="M29" s="31">
        <f t="shared" si="3"/>
        <v>0</v>
      </c>
    </row>
    <row r="30" spans="1:13" ht="15.75" customHeight="1" x14ac:dyDescent="0.35">
      <c r="A30" s="30" t="str">
        <f>'July 2026'!A29</f>
        <v>A0122N-SPECIAL CONVEYANCE ALLOWANCE TO DISBAL</v>
      </c>
      <c r="B30" s="31">
        <f>'July 2026'!B29</f>
        <v>0</v>
      </c>
      <c r="C30" s="31">
        <v>0</v>
      </c>
      <c r="D30" s="31">
        <v>0</v>
      </c>
      <c r="E30" s="31">
        <v>0</v>
      </c>
      <c r="F30" s="31">
        <v>0</v>
      </c>
      <c r="G30" s="31">
        <f t="shared" si="1"/>
        <v>0</v>
      </c>
      <c r="H30" s="75">
        <f>'Febraury 2027'!D29*4</f>
        <v>0</v>
      </c>
      <c r="I30" s="31">
        <f>'Febraury 2027'!E29</f>
        <v>0</v>
      </c>
      <c r="J30" s="31">
        <f t="shared" si="27"/>
        <v>0</v>
      </c>
      <c r="K30" s="31">
        <f t="shared" si="28"/>
        <v>0</v>
      </c>
      <c r="L30" s="31">
        <f t="shared" si="29"/>
        <v>0</v>
      </c>
      <c r="M30" s="31">
        <f t="shared" si="3"/>
        <v>0</v>
      </c>
    </row>
    <row r="31" spans="1:13" ht="15.75" customHeight="1" x14ac:dyDescent="0.35">
      <c r="A31" s="30" t="str">
        <f>'July 2026'!A30</f>
        <v>A0122Y-AD-HOC RELIEF ALLOWANCE 2017</v>
      </c>
      <c r="B31" s="31">
        <f>'July 2026'!B30</f>
        <v>0</v>
      </c>
      <c r="C31" s="31">
        <v>0</v>
      </c>
      <c r="D31" s="31">
        <v>0</v>
      </c>
      <c r="E31" s="31">
        <v>0</v>
      </c>
      <c r="F31" s="31">
        <v>0</v>
      </c>
      <c r="G31" s="31">
        <f t="shared" si="1"/>
        <v>0</v>
      </c>
      <c r="H31" s="75">
        <f>'Febraury 2027'!D30*4</f>
        <v>0</v>
      </c>
      <c r="I31" s="31">
        <f>'Febraury 2027'!E30</f>
        <v>0</v>
      </c>
      <c r="J31" s="31">
        <f t="shared" si="27"/>
        <v>0</v>
      </c>
      <c r="K31" s="31">
        <f t="shared" si="28"/>
        <v>0</v>
      </c>
      <c r="L31" s="31">
        <f t="shared" si="29"/>
        <v>0</v>
      </c>
      <c r="M31" s="31">
        <f t="shared" si="3"/>
        <v>0</v>
      </c>
    </row>
    <row r="32" spans="1:13" ht="15.75" customHeight="1" x14ac:dyDescent="0.35">
      <c r="A32" s="30" t="str">
        <f>'July 2026'!A31</f>
        <v>A01238-CHARGE ALLOWANCE</v>
      </c>
      <c r="B32" s="31">
        <f>'July 2026'!B31</f>
        <v>0</v>
      </c>
      <c r="C32" s="31">
        <v>0</v>
      </c>
      <c r="D32" s="31">
        <v>0</v>
      </c>
      <c r="E32" s="31">
        <v>0</v>
      </c>
      <c r="F32" s="31">
        <v>0</v>
      </c>
      <c r="G32" s="31">
        <f t="shared" si="1"/>
        <v>0</v>
      </c>
      <c r="H32" s="75">
        <f>'Febraury 2027'!D31*4</f>
        <v>0</v>
      </c>
      <c r="I32" s="31">
        <f>'Febraury 2027'!E31</f>
        <v>0</v>
      </c>
      <c r="J32" s="31">
        <f t="shared" si="27"/>
        <v>0</v>
      </c>
      <c r="K32" s="31">
        <f t="shared" si="28"/>
        <v>0</v>
      </c>
      <c r="L32" s="31">
        <f t="shared" si="29"/>
        <v>0</v>
      </c>
      <c r="M32" s="31">
        <f t="shared" si="3"/>
        <v>0</v>
      </c>
    </row>
    <row r="33" spans="1:13" ht="15.75" customHeight="1" x14ac:dyDescent="0.35">
      <c r="A33" s="30" t="str">
        <f>'July 2026'!A32</f>
        <v>A0123G-AD-HOC RELIEF ALLOWANCE-2018</v>
      </c>
      <c r="B33" s="31">
        <f>'July 2026'!B32</f>
        <v>0</v>
      </c>
      <c r="C33" s="31">
        <v>0</v>
      </c>
      <c r="D33" s="31">
        <v>0</v>
      </c>
      <c r="E33" s="31">
        <v>0</v>
      </c>
      <c r="F33" s="31">
        <v>0</v>
      </c>
      <c r="G33" s="31">
        <f t="shared" si="1"/>
        <v>0</v>
      </c>
      <c r="H33" s="75">
        <f>'Febraury 2027'!D32*4</f>
        <v>0</v>
      </c>
      <c r="I33" s="31">
        <f>'Febraury 2027'!E32</f>
        <v>0</v>
      </c>
      <c r="J33" s="31">
        <f t="shared" si="27"/>
        <v>0</v>
      </c>
      <c r="K33" s="31">
        <f t="shared" si="28"/>
        <v>0</v>
      </c>
      <c r="L33" s="31">
        <f t="shared" si="29"/>
        <v>0</v>
      </c>
      <c r="M33" s="31">
        <f t="shared" si="3"/>
        <v>0</v>
      </c>
    </row>
    <row r="34" spans="1:13" ht="15.75" customHeight="1" x14ac:dyDescent="0.35">
      <c r="A34" s="30" t="str">
        <f>'July 2026'!A33</f>
        <v>A0123P-AD-HOC RELIEF ALLOWANCE-2019</v>
      </c>
      <c r="B34" s="31">
        <f>'July 2026'!B33</f>
        <v>0</v>
      </c>
      <c r="C34" s="31">
        <v>0</v>
      </c>
      <c r="D34" s="31">
        <v>0</v>
      </c>
      <c r="E34" s="31">
        <v>0</v>
      </c>
      <c r="F34" s="31">
        <v>0</v>
      </c>
      <c r="G34" s="31">
        <f t="shared" si="1"/>
        <v>0</v>
      </c>
      <c r="H34" s="75">
        <f>'Febraury 2027'!D33*4</f>
        <v>0</v>
      </c>
      <c r="I34" s="31">
        <f>'Febraury 2027'!E33</f>
        <v>0</v>
      </c>
      <c r="J34" s="31">
        <f t="shared" si="27"/>
        <v>0</v>
      </c>
      <c r="K34" s="31">
        <f t="shared" si="28"/>
        <v>0</v>
      </c>
      <c r="L34" s="31">
        <f t="shared" si="29"/>
        <v>0</v>
      </c>
      <c r="M34" s="31">
        <f t="shared" si="3"/>
        <v>0</v>
      </c>
    </row>
    <row r="35" spans="1:13" ht="15.75" customHeight="1" x14ac:dyDescent="0.35">
      <c r="A35" s="30" t="str">
        <f>'July 2026'!A34</f>
        <v>A0124F-AD-HOC RELIEF ALLOWANCE-2021</v>
      </c>
      <c r="B35" s="31">
        <f>'July 2026'!B34</f>
        <v>0</v>
      </c>
      <c r="C35" s="31">
        <v>0</v>
      </c>
      <c r="D35" s="31">
        <v>0</v>
      </c>
      <c r="E35" s="31">
        <v>0</v>
      </c>
      <c r="F35" s="31">
        <v>0</v>
      </c>
      <c r="G35" s="31">
        <f t="shared" si="1"/>
        <v>0</v>
      </c>
      <c r="H35" s="75">
        <f>'Febraury 2027'!D34*4</f>
        <v>0</v>
      </c>
      <c r="I35" s="31">
        <f>'Febraury 2027'!E34</f>
        <v>0</v>
      </c>
      <c r="J35" s="31">
        <f t="shared" si="27"/>
        <v>0</v>
      </c>
      <c r="K35" s="31">
        <f t="shared" si="28"/>
        <v>0</v>
      </c>
      <c r="L35" s="31">
        <f t="shared" si="29"/>
        <v>0</v>
      </c>
      <c r="M35" s="31">
        <f t="shared" si="3"/>
        <v>0</v>
      </c>
    </row>
    <row r="36" spans="1:13" ht="15.75" customHeight="1" x14ac:dyDescent="0.35">
      <c r="A36" s="30" t="str">
        <f>'July 2026'!A35</f>
        <v>A0124H-SPECIAL ALLOWANCE 2021</v>
      </c>
      <c r="B36" s="31">
        <f>'July 2026'!B35</f>
        <v>0</v>
      </c>
      <c r="C36" s="31">
        <v>0</v>
      </c>
      <c r="D36" s="31">
        <v>0</v>
      </c>
      <c r="E36" s="31">
        <v>0</v>
      </c>
      <c r="F36" s="31">
        <v>0</v>
      </c>
      <c r="G36" s="31">
        <f t="shared" si="1"/>
        <v>0</v>
      </c>
      <c r="H36" s="75">
        <f>'Febraury 2027'!D35*4</f>
        <v>0</v>
      </c>
      <c r="I36" s="31">
        <f>'Febraury 2027'!E35</f>
        <v>0</v>
      </c>
      <c r="J36" s="31">
        <f t="shared" si="27"/>
        <v>0</v>
      </c>
      <c r="K36" s="31">
        <f t="shared" si="28"/>
        <v>0</v>
      </c>
      <c r="L36" s="31">
        <f t="shared" si="29"/>
        <v>0</v>
      </c>
      <c r="M36" s="31">
        <f t="shared" si="3"/>
        <v>0</v>
      </c>
    </row>
    <row r="37" spans="1:13" ht="15.75" customHeight="1" x14ac:dyDescent="0.35">
      <c r="A37" s="30" t="str">
        <f>'July 2026'!A36</f>
        <v>A0124R-AD-HOC RELIEF ALLOWANCE-2022</v>
      </c>
      <c r="B37" s="31">
        <f>'July 2026'!B36</f>
        <v>0</v>
      </c>
      <c r="C37" s="31">
        <v>0</v>
      </c>
      <c r="D37" s="31">
        <v>0</v>
      </c>
      <c r="E37" s="31">
        <v>0</v>
      </c>
      <c r="F37" s="31">
        <v>0</v>
      </c>
      <c r="G37" s="31">
        <f t="shared" si="1"/>
        <v>0</v>
      </c>
      <c r="H37" s="75">
        <f>'Febraury 2027'!D36*4</f>
        <v>0</v>
      </c>
      <c r="I37" s="31">
        <f>'Febraury 2027'!E36</f>
        <v>0</v>
      </c>
      <c r="J37" s="31">
        <f t="shared" si="27"/>
        <v>0</v>
      </c>
      <c r="K37" s="31">
        <f t="shared" si="28"/>
        <v>0</v>
      </c>
      <c r="L37" s="31">
        <f t="shared" si="29"/>
        <v>0</v>
      </c>
      <c r="M37" s="31">
        <f t="shared" si="3"/>
        <v>0</v>
      </c>
    </row>
    <row r="38" spans="1:13" ht="15.75" customHeight="1" x14ac:dyDescent="0.35">
      <c r="A38" s="30" t="str">
        <f>'July 2026'!A37</f>
        <v>A0124T-SPECIAL ALLOWANCE-2022</v>
      </c>
      <c r="B38" s="31">
        <f>'July 2026'!B37</f>
        <v>0</v>
      </c>
      <c r="C38" s="31">
        <v>0</v>
      </c>
      <c r="D38" s="31">
        <v>0</v>
      </c>
      <c r="E38" s="31">
        <v>0</v>
      </c>
      <c r="F38" s="31">
        <v>0</v>
      </c>
      <c r="G38" s="31">
        <f t="shared" si="1"/>
        <v>0</v>
      </c>
      <c r="H38" s="75">
        <f>'Febraury 2027'!D37*4</f>
        <v>0</v>
      </c>
      <c r="I38" s="31">
        <f>'Febraury 2027'!E37</f>
        <v>0</v>
      </c>
      <c r="J38" s="31">
        <f t="shared" si="27"/>
        <v>0</v>
      </c>
      <c r="K38" s="31">
        <f t="shared" si="28"/>
        <v>0</v>
      </c>
      <c r="L38" s="31">
        <f t="shared" si="29"/>
        <v>0</v>
      </c>
      <c r="M38" s="31">
        <f t="shared" si="3"/>
        <v>0</v>
      </c>
    </row>
    <row r="39" spans="1:13" ht="15.75" customHeight="1" x14ac:dyDescent="0.35">
      <c r="A39" s="30" t="str">
        <f>'July 2026'!A38</f>
        <v>A0124X-AD-HOC RELIEF ALLOWANCE-2023</v>
      </c>
      <c r="B39" s="31">
        <f>'July 2026'!B38</f>
        <v>0</v>
      </c>
      <c r="C39" s="31">
        <v>0</v>
      </c>
      <c r="D39" s="31">
        <v>0</v>
      </c>
      <c r="E39" s="31">
        <v>0</v>
      </c>
      <c r="F39" s="31">
        <v>0</v>
      </c>
      <c r="G39" s="31">
        <f t="shared" si="1"/>
        <v>0</v>
      </c>
      <c r="H39" s="75">
        <f>'Febraury 2027'!D38*4</f>
        <v>0</v>
      </c>
      <c r="I39" s="31">
        <f>'Febraury 2027'!E38</f>
        <v>0</v>
      </c>
      <c r="J39" s="31">
        <f t="shared" si="27"/>
        <v>0</v>
      </c>
      <c r="K39" s="31">
        <f t="shared" si="28"/>
        <v>0</v>
      </c>
      <c r="L39" s="31">
        <f t="shared" si="29"/>
        <v>0</v>
      </c>
      <c r="M39" s="31">
        <f t="shared" si="3"/>
        <v>0</v>
      </c>
    </row>
    <row r="40" spans="1:13" ht="15.75" customHeight="1" x14ac:dyDescent="0.35">
      <c r="A40" s="30" t="str">
        <f>'July 2026'!A39</f>
        <v>A01253-SCIENCE TEACHING ALLOWANCE</v>
      </c>
      <c r="B40" s="31">
        <f>'July 2026'!B39</f>
        <v>0</v>
      </c>
      <c r="C40" s="31">
        <v>0</v>
      </c>
      <c r="D40" s="31">
        <v>0</v>
      </c>
      <c r="E40" s="31">
        <v>0</v>
      </c>
      <c r="F40" s="31">
        <v>0</v>
      </c>
      <c r="G40" s="31">
        <f t="shared" si="1"/>
        <v>0</v>
      </c>
      <c r="H40" s="75">
        <f>'Febraury 2027'!D39*4</f>
        <v>0</v>
      </c>
      <c r="I40" s="31">
        <f>'Febraury 2027'!E39</f>
        <v>0</v>
      </c>
      <c r="J40" s="31">
        <f t="shared" si="27"/>
        <v>0</v>
      </c>
      <c r="K40" s="31">
        <f t="shared" si="28"/>
        <v>0</v>
      </c>
      <c r="L40" s="31">
        <f t="shared" si="29"/>
        <v>0</v>
      </c>
      <c r="M40" s="31">
        <f t="shared" si="3"/>
        <v>0</v>
      </c>
    </row>
    <row r="41" spans="1:13" ht="15.75" customHeight="1" x14ac:dyDescent="0.35">
      <c r="A41" s="30" t="str">
        <f>'July 2026'!A40</f>
        <v>A0125E-AD-HOC RELIEF ALLOWANCE-2024</v>
      </c>
      <c r="B41" s="31">
        <f>'July 2026'!B40</f>
        <v>0</v>
      </c>
      <c r="C41" s="31">
        <v>0</v>
      </c>
      <c r="D41" s="31">
        <v>0</v>
      </c>
      <c r="E41" s="31">
        <v>0</v>
      </c>
      <c r="F41" s="31">
        <v>0</v>
      </c>
      <c r="G41" s="31">
        <f t="shared" si="1"/>
        <v>0</v>
      </c>
      <c r="H41" s="75">
        <f>'Febraury 2027'!D40*4</f>
        <v>0</v>
      </c>
      <c r="I41" s="31">
        <f>'Febraury 2027'!E40</f>
        <v>0</v>
      </c>
      <c r="J41" s="31">
        <f t="shared" si="27"/>
        <v>0</v>
      </c>
      <c r="K41" s="31">
        <f t="shared" si="28"/>
        <v>0</v>
      </c>
      <c r="L41" s="31">
        <f t="shared" si="29"/>
        <v>0</v>
      </c>
      <c r="M41" s="31">
        <f t="shared" si="3"/>
        <v>0</v>
      </c>
    </row>
    <row r="42" spans="1:13" ht="15.75" customHeight="1" x14ac:dyDescent="0.35">
      <c r="A42" s="30" t="str">
        <f>'July 2026'!A41</f>
        <v>A0125P-AD-HOC RELIEF ALLOWANCE-2025</v>
      </c>
      <c r="B42" s="31">
        <f>'July 2026'!B41</f>
        <v>0</v>
      </c>
      <c r="C42" s="31">
        <v>0</v>
      </c>
      <c r="D42" s="31">
        <v>0</v>
      </c>
      <c r="E42" s="31">
        <v>0</v>
      </c>
      <c r="F42" s="31">
        <v>0</v>
      </c>
      <c r="G42" s="31">
        <f t="shared" ref="G42:G47" si="30">B42</f>
        <v>0</v>
      </c>
      <c r="H42" s="75">
        <f>'Febraury 2027'!D41*4</f>
        <v>0</v>
      </c>
      <c r="I42" s="31">
        <f>'Febraury 2027'!E41</f>
        <v>0</v>
      </c>
      <c r="J42" s="31">
        <f t="shared" ref="J42:J47" si="31">H42+I42</f>
        <v>0</v>
      </c>
      <c r="K42" s="31">
        <f t="shared" ref="K42:K47" si="32">IF((J42-B42&gt;0),J42-B42,0)</f>
        <v>0</v>
      </c>
      <c r="L42" s="31">
        <f t="shared" ref="L42:L47" si="33">IF((B42-J42&gt;0),B42-J42,0)</f>
        <v>0</v>
      </c>
      <c r="M42" s="31">
        <f t="shared" ref="M42:M47" si="34">J42</f>
        <v>0</v>
      </c>
    </row>
    <row r="43" spans="1:13" ht="15.75" customHeight="1" x14ac:dyDescent="0.35">
      <c r="A43" s="30" t="str">
        <f>'July 2026'!A42</f>
        <v>A0125X-AD-HOC RELIEF ALLOWANCE-2026</v>
      </c>
      <c r="B43" s="31">
        <f>'July 2026'!B42</f>
        <v>0</v>
      </c>
      <c r="C43" s="31">
        <v>0</v>
      </c>
      <c r="D43" s="31">
        <v>0</v>
      </c>
      <c r="E43" s="31">
        <v>0</v>
      </c>
      <c r="F43" s="31">
        <v>0</v>
      </c>
      <c r="G43" s="31">
        <f t="shared" si="30"/>
        <v>0</v>
      </c>
      <c r="H43" s="75">
        <f>'Febraury 2027'!D42*4</f>
        <v>0</v>
      </c>
      <c r="I43" s="31">
        <f>'Febraury 2027'!E42</f>
        <v>0</v>
      </c>
      <c r="J43" s="31">
        <f t="shared" si="31"/>
        <v>0</v>
      </c>
      <c r="K43" s="31">
        <f t="shared" si="32"/>
        <v>0</v>
      </c>
      <c r="L43" s="31">
        <f t="shared" si="33"/>
        <v>0</v>
      </c>
      <c r="M43" s="31">
        <f t="shared" si="34"/>
        <v>0</v>
      </c>
    </row>
    <row r="44" spans="1:13" ht="15.75" customHeight="1" x14ac:dyDescent="0.35">
      <c r="A44" s="30" t="str">
        <f>'July 2026'!A43</f>
        <v>A01270-30% SSB</v>
      </c>
      <c r="B44" s="31">
        <f>'July 2026'!B43</f>
        <v>0</v>
      </c>
      <c r="C44" s="31">
        <v>0</v>
      </c>
      <c r="D44" s="31">
        <v>0</v>
      </c>
      <c r="E44" s="31">
        <v>0</v>
      </c>
      <c r="F44" s="31">
        <v>0</v>
      </c>
      <c r="G44" s="31">
        <f t="shared" si="30"/>
        <v>0</v>
      </c>
      <c r="H44" s="75">
        <f>'Febraury 2027'!D43*4</f>
        <v>0</v>
      </c>
      <c r="I44" s="31">
        <f>'Febraury 2027'!E43</f>
        <v>0</v>
      </c>
      <c r="J44" s="31">
        <f t="shared" si="31"/>
        <v>0</v>
      </c>
      <c r="K44" s="31">
        <f t="shared" si="32"/>
        <v>0</v>
      </c>
      <c r="L44" s="31">
        <f t="shared" si="33"/>
        <v>0</v>
      </c>
      <c r="M44" s="31">
        <f t="shared" si="34"/>
        <v>0</v>
      </c>
    </row>
    <row r="45" spans="1:13" ht="15.75" customHeight="1" x14ac:dyDescent="0.35">
      <c r="A45" s="30" t="str">
        <f>'July 2026'!A44</f>
        <v>-</v>
      </c>
      <c r="B45" s="31">
        <f>'July 2026'!B44</f>
        <v>0</v>
      </c>
      <c r="C45" s="31">
        <v>0</v>
      </c>
      <c r="D45" s="31">
        <v>0</v>
      </c>
      <c r="E45" s="31">
        <v>0</v>
      </c>
      <c r="F45" s="31">
        <v>0</v>
      </c>
      <c r="G45" s="31">
        <f t="shared" si="30"/>
        <v>0</v>
      </c>
      <c r="H45" s="75">
        <f>'Febraury 2027'!D44*4</f>
        <v>0</v>
      </c>
      <c r="I45" s="31">
        <f>'Febraury 2027'!E44</f>
        <v>0</v>
      </c>
      <c r="J45" s="31">
        <f t="shared" si="31"/>
        <v>0</v>
      </c>
      <c r="K45" s="31">
        <f t="shared" si="32"/>
        <v>0</v>
      </c>
      <c r="L45" s="31">
        <f t="shared" si="33"/>
        <v>0</v>
      </c>
      <c r="M45" s="31">
        <f t="shared" si="34"/>
        <v>0</v>
      </c>
    </row>
    <row r="46" spans="1:13" ht="15.75" customHeight="1" x14ac:dyDescent="0.35">
      <c r="A46" s="30" t="str">
        <f>'July 2026'!A45</f>
        <v>-</v>
      </c>
      <c r="B46" s="31">
        <f>'July 2026'!B45</f>
        <v>0</v>
      </c>
      <c r="C46" s="31">
        <v>0</v>
      </c>
      <c r="D46" s="31">
        <v>0</v>
      </c>
      <c r="E46" s="31">
        <v>0</v>
      </c>
      <c r="F46" s="31">
        <v>0</v>
      </c>
      <c r="G46" s="31">
        <f t="shared" si="30"/>
        <v>0</v>
      </c>
      <c r="H46" s="75">
        <f>'Febraury 2027'!D45*4</f>
        <v>0</v>
      </c>
      <c r="I46" s="31">
        <f>'Febraury 2027'!E45</f>
        <v>0</v>
      </c>
      <c r="J46" s="31">
        <f t="shared" si="31"/>
        <v>0</v>
      </c>
      <c r="K46" s="31">
        <f t="shared" si="32"/>
        <v>0</v>
      </c>
      <c r="L46" s="31">
        <f t="shared" si="33"/>
        <v>0</v>
      </c>
      <c r="M46" s="31">
        <f t="shared" si="34"/>
        <v>0</v>
      </c>
    </row>
    <row r="47" spans="1:13" ht="15.75" customHeight="1" x14ac:dyDescent="0.35">
      <c r="A47" s="30" t="str">
        <f>'July 2026'!A46</f>
        <v>-</v>
      </c>
      <c r="B47" s="31">
        <f>'July 2026'!B46</f>
        <v>0</v>
      </c>
      <c r="C47" s="31">
        <v>0</v>
      </c>
      <c r="D47" s="31">
        <v>0</v>
      </c>
      <c r="E47" s="31">
        <v>0</v>
      </c>
      <c r="F47" s="31">
        <v>0</v>
      </c>
      <c r="G47" s="31">
        <f t="shared" si="30"/>
        <v>0</v>
      </c>
      <c r="H47" s="75">
        <f>'Febraury 2027'!D46*4</f>
        <v>0</v>
      </c>
      <c r="I47" s="31">
        <f>'Febraury 2027'!E46</f>
        <v>0</v>
      </c>
      <c r="J47" s="31">
        <f t="shared" si="31"/>
        <v>0</v>
      </c>
      <c r="K47" s="31">
        <f t="shared" si="32"/>
        <v>0</v>
      </c>
      <c r="L47" s="31">
        <f t="shared" si="33"/>
        <v>0</v>
      </c>
      <c r="M47" s="31">
        <f t="shared" si="34"/>
        <v>0</v>
      </c>
    </row>
    <row r="48" spans="1:13" ht="15.75" customHeight="1" x14ac:dyDescent="0.35">
      <c r="A48" s="30" t="str">
        <f>'July 2026'!A47</f>
        <v>A01299-OTHERS</v>
      </c>
      <c r="B48" s="31">
        <f>'July 2026'!B47</f>
        <v>0</v>
      </c>
      <c r="C48" s="31">
        <v>0</v>
      </c>
      <c r="D48" s="31">
        <v>0</v>
      </c>
      <c r="E48" s="31">
        <v>0</v>
      </c>
      <c r="F48" s="31">
        <v>0</v>
      </c>
      <c r="G48" s="31">
        <f t="shared" si="1"/>
        <v>0</v>
      </c>
      <c r="H48" s="75">
        <f>'Febraury 2027'!D47*4</f>
        <v>0</v>
      </c>
      <c r="I48" s="31">
        <f>'Febraury 2027'!E47</f>
        <v>0</v>
      </c>
      <c r="J48" s="31">
        <f t="shared" si="27"/>
        <v>0</v>
      </c>
      <c r="K48" s="31">
        <f t="shared" si="28"/>
        <v>0</v>
      </c>
      <c r="L48" s="31">
        <f t="shared" si="29"/>
        <v>0</v>
      </c>
      <c r="M48" s="31">
        <f t="shared" si="3"/>
        <v>0</v>
      </c>
    </row>
    <row r="49" spans="1:13" ht="15.75" customHeight="1" x14ac:dyDescent="0.35">
      <c r="A49" s="30" t="str">
        <f>'July 2026'!A48</f>
        <v>A03959-STI PAY</v>
      </c>
      <c r="B49" s="31">
        <f>'July 2026'!B48</f>
        <v>0</v>
      </c>
      <c r="C49" s="31">
        <v>0</v>
      </c>
      <c r="D49" s="31">
        <v>0</v>
      </c>
      <c r="E49" s="31">
        <v>0</v>
      </c>
      <c r="F49" s="31">
        <v>0</v>
      </c>
      <c r="G49" s="31">
        <f t="shared" si="1"/>
        <v>0</v>
      </c>
      <c r="H49" s="75">
        <f>'Febraury 2027'!D48*4</f>
        <v>0</v>
      </c>
      <c r="I49" s="31">
        <f>'Febraury 2027'!E48</f>
        <v>0</v>
      </c>
      <c r="J49" s="31">
        <f t="shared" si="27"/>
        <v>0</v>
      </c>
      <c r="K49" s="31">
        <f t="shared" si="28"/>
        <v>0</v>
      </c>
      <c r="L49" s="31">
        <f t="shared" si="29"/>
        <v>0</v>
      </c>
      <c r="M49" s="31">
        <f t="shared" si="3"/>
        <v>0</v>
      </c>
    </row>
    <row r="50" spans="1:13" ht="15.75" customHeight="1" x14ac:dyDescent="0.35">
      <c r="A50" s="30" t="str">
        <f>'July 2026'!A49</f>
        <v>A04114-SUPERANNUATION ENCASHMENT OF L.P.R</v>
      </c>
      <c r="B50" s="31">
        <f>'July 2026'!B49</f>
        <v>0</v>
      </c>
      <c r="C50" s="31">
        <v>0</v>
      </c>
      <c r="D50" s="31">
        <v>0</v>
      </c>
      <c r="E50" s="31">
        <v>0</v>
      </c>
      <c r="F50" s="31">
        <v>0</v>
      </c>
      <c r="G50" s="31">
        <f t="shared" si="1"/>
        <v>0</v>
      </c>
      <c r="H50" s="75">
        <f>'Febraury 2027'!D49*4</f>
        <v>0</v>
      </c>
      <c r="I50" s="31">
        <f>'Febraury 2027'!E49</f>
        <v>0</v>
      </c>
      <c r="J50" s="31">
        <f t="shared" si="27"/>
        <v>0</v>
      </c>
      <c r="K50" s="31">
        <f t="shared" si="28"/>
        <v>0</v>
      </c>
      <c r="L50" s="31">
        <f t="shared" si="29"/>
        <v>0</v>
      </c>
      <c r="M50" s="31">
        <f t="shared" si="3"/>
        <v>0</v>
      </c>
    </row>
    <row r="51" spans="1:13" ht="15.75" customHeight="1" x14ac:dyDescent="0.35">
      <c r="A51" s="30" t="str">
        <f>'July 2026'!A50</f>
        <v>A05216-FIN. ASSIS. TO THE FAMILIES OF G. SERV</v>
      </c>
      <c r="B51" s="31">
        <f>'July 2026'!B50</f>
        <v>0</v>
      </c>
      <c r="C51" s="31">
        <v>0</v>
      </c>
      <c r="D51" s="31">
        <v>0</v>
      </c>
      <c r="E51" s="31">
        <v>0</v>
      </c>
      <c r="F51" s="31">
        <v>0</v>
      </c>
      <c r="G51" s="31">
        <f t="shared" si="1"/>
        <v>0</v>
      </c>
      <c r="H51" s="75">
        <f>'Febraury 2027'!D50*4</f>
        <v>0</v>
      </c>
      <c r="I51" s="31">
        <f>'Febraury 2027'!E50</f>
        <v>0</v>
      </c>
      <c r="J51" s="31">
        <f t="shared" si="27"/>
        <v>0</v>
      </c>
      <c r="K51" s="31">
        <f t="shared" si="28"/>
        <v>0</v>
      </c>
      <c r="L51" s="31">
        <f t="shared" si="29"/>
        <v>0</v>
      </c>
      <c r="M51" s="31">
        <f t="shared" si="3"/>
        <v>0</v>
      </c>
    </row>
    <row r="52" spans="1:13" ht="15.75" customHeight="1" x14ac:dyDescent="0.35">
      <c r="A52" s="40" t="str">
        <f>'July 2026'!A51</f>
        <v>TOTAL NON SALARY</v>
      </c>
      <c r="B52" s="34">
        <f>'July 2026'!B51</f>
        <v>0</v>
      </c>
      <c r="C52" s="34">
        <f t="shared" ref="C52:F52" si="35">SUM(C49:C51)</f>
        <v>0</v>
      </c>
      <c r="D52" s="34">
        <f t="shared" si="35"/>
        <v>0</v>
      </c>
      <c r="E52" s="34">
        <f t="shared" si="35"/>
        <v>0</v>
      </c>
      <c r="F52" s="34">
        <f t="shared" si="35"/>
        <v>0</v>
      </c>
      <c r="G52" s="34">
        <f t="shared" si="1"/>
        <v>0</v>
      </c>
      <c r="H52" s="34">
        <f t="shared" ref="H52:L52" si="36">SUM(H49:H51)</f>
        <v>0</v>
      </c>
      <c r="I52" s="34">
        <f t="shared" si="36"/>
        <v>0</v>
      </c>
      <c r="J52" s="34">
        <f t="shared" si="36"/>
        <v>0</v>
      </c>
      <c r="K52" s="34">
        <f t="shared" si="36"/>
        <v>0</v>
      </c>
      <c r="L52" s="34">
        <f t="shared" si="36"/>
        <v>0</v>
      </c>
      <c r="M52" s="34">
        <f t="shared" si="3"/>
        <v>0</v>
      </c>
    </row>
    <row r="53" spans="1:13" ht="27.75" customHeight="1" x14ac:dyDescent="0.25">
      <c r="A53" s="41" t="str">
        <f>'July 2026'!A52</f>
        <v>GRAND TOTAL OF DEA GUJRANWALA</v>
      </c>
      <c r="B53" s="37">
        <f>'July 2026'!B52</f>
        <v>0</v>
      </c>
      <c r="C53" s="37">
        <f t="shared" ref="C53:F53" si="37">C52+C9</f>
        <v>0</v>
      </c>
      <c r="D53" s="37">
        <f t="shared" si="37"/>
        <v>0</v>
      </c>
      <c r="E53" s="37">
        <f t="shared" si="37"/>
        <v>0</v>
      </c>
      <c r="F53" s="37">
        <f t="shared" si="37"/>
        <v>0</v>
      </c>
      <c r="G53" s="37">
        <f t="shared" si="1"/>
        <v>0</v>
      </c>
      <c r="H53" s="37">
        <f t="shared" ref="H53:L53" si="38">H52+H9</f>
        <v>0</v>
      </c>
      <c r="I53" s="37">
        <f t="shared" si="38"/>
        <v>0</v>
      </c>
      <c r="J53" s="37">
        <f t="shared" si="38"/>
        <v>0</v>
      </c>
      <c r="K53" s="37">
        <f t="shared" si="38"/>
        <v>0</v>
      </c>
      <c r="L53" s="37">
        <f t="shared" si="38"/>
        <v>0</v>
      </c>
      <c r="M53" s="37">
        <f t="shared" si="3"/>
        <v>0</v>
      </c>
    </row>
    <row r="54" spans="1:13" ht="15.75" customHeight="1" x14ac:dyDescent="0.25"/>
    <row r="55" spans="1:13" ht="15.75" customHeight="1" x14ac:dyDescent="0.25">
      <c r="I55" s="43"/>
    </row>
    <row r="56" spans="1:13" ht="15.75" customHeight="1" x14ac:dyDescent="0.25">
      <c r="B56" s="43"/>
      <c r="C56" s="43"/>
      <c r="D56" s="43"/>
      <c r="E56" s="43"/>
      <c r="F56" s="43"/>
    </row>
    <row r="57" spans="1:13" ht="15.75" customHeight="1" x14ac:dyDescent="0.25"/>
    <row r="58" spans="1:13" ht="15.75" customHeight="1" x14ac:dyDescent="0.25"/>
    <row r="59" spans="1:13" ht="15.75" customHeight="1" x14ac:dyDescent="0.25"/>
    <row r="60" spans="1:13" ht="15.75" customHeight="1" x14ac:dyDescent="0.25"/>
    <row r="61" spans="1:13" ht="15.75" customHeight="1" x14ac:dyDescent="0.25"/>
    <row r="62" spans="1:13" ht="15.75" customHeight="1" x14ac:dyDescent="0.25"/>
    <row r="63" spans="1:13" ht="15.75" customHeight="1" x14ac:dyDescent="0.25"/>
    <row r="64" spans="1:13"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sheetData>
  <sheetProtection algorithmName="SHA-512" hashValue="QJznuQuhIeZ+Vfc+YrWo/Vh4x+iCPmK8Q9Ze3kkIaQ2ZHeVB+JrDoYYm51M4G0X24eJE32JTGBv90q4ZZ2Kh1A==" saltValue="LuLNLwh7X/IpZhVSKDdCHQ==" spinCount="100000" sheet="1" objects="1" scenarios="1"/>
  <mergeCells count="7">
    <mergeCell ref="C7:D7"/>
    <mergeCell ref="A1:K1"/>
    <mergeCell ref="A2:M2"/>
    <mergeCell ref="A5:M5"/>
    <mergeCell ref="A6:F6"/>
    <mergeCell ref="G6:M6"/>
    <mergeCell ref="G3:I3"/>
  </mergeCells>
  <pageMargins left="0.25" right="0.25" top="0.5" bottom="0.5" header="0" footer="0"/>
  <pageSetup paperSize="9" scale="70" fitToHeight="0" orientation="landscape" r:id="rId1"/>
  <headerFooter>
    <oddHeader>&amp;C&amp;"-,Bold"&amp;Uhttps://eduinsider.pk/</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1009"/>
  <sheetViews>
    <sheetView zoomScaleNormal="100" workbookViewId="0">
      <pane xSplit="1" topLeftCell="B1" activePane="topRight" state="frozen"/>
      <selection activeCell="A31" sqref="A31"/>
      <selection pane="topRight" activeCell="B6" sqref="B1:G1048576"/>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'Febraury 2027'!H3</f>
        <v>GY-0000</v>
      </c>
    </row>
    <row r="4" spans="1:8" ht="23.4" x14ac:dyDescent="0.45">
      <c r="A4" s="124" t="str">
        <f>'Febraury 2027'!A4:D4</f>
        <v>Name of School: Govt. High School Jalal Balaggan</v>
      </c>
      <c r="B4" s="98"/>
      <c r="C4" s="98"/>
      <c r="D4" s="98"/>
      <c r="F4" s="18" t="s">
        <v>23</v>
      </c>
      <c r="G4" s="39" t="str">
        <f>MAIN!B17</f>
        <v>March 2027</v>
      </c>
    </row>
    <row r="5" spans="1:8" ht="18" x14ac:dyDescent="0.25">
      <c r="A5" s="125" t="str">
        <f>'Febraury 2027'!A5:C5</f>
        <v>Name of DDO with Cell No. Name 0300-0000000</v>
      </c>
      <c r="B5" s="126"/>
      <c r="C5" s="127"/>
      <c r="D5" s="128" t="str">
        <f>'Febraury 2027'!D5:H5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48.7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D8+'Febraury 2027'!E8</f>
        <v>0</v>
      </c>
      <c r="F8" s="22">
        <f t="shared" ref="F8:G8" si="0">D8</f>
        <v>0</v>
      </c>
      <c r="G8" s="22">
        <f t="shared" si="0"/>
        <v>0</v>
      </c>
      <c r="H8" s="23"/>
    </row>
    <row r="9" spans="1:8" ht="17.399999999999999" x14ac:dyDescent="0.35">
      <c r="A9" s="24" t="str">
        <f>'July 2026'!A9</f>
        <v>TOTAL PAY</v>
      </c>
      <c r="B9" s="25">
        <f>'July 2026'!B9</f>
        <v>0</v>
      </c>
      <c r="C9" s="25"/>
      <c r="D9" s="81">
        <f>D10+D15</f>
        <v>0</v>
      </c>
      <c r="E9" s="25">
        <f>D9+'Febraury 2027'!E9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D11+'Febraury 2027'!E11</f>
        <v>0</v>
      </c>
      <c r="F11" s="31">
        <f t="shared" ref="F11:G11" si="3">D11</f>
        <v>0</v>
      </c>
      <c r="G11" s="31">
        <f t="shared" si="3"/>
        <v>0</v>
      </c>
      <c r="H11" s="29"/>
    </row>
    <row r="12" spans="1:8" ht="17.399999999999999" x14ac:dyDescent="0.35">
      <c r="A12" s="30" t="str">
        <f>'July 2026'!A12</f>
        <v>A01102-PERSONAL PAY</v>
      </c>
      <c r="B12" s="31">
        <f>'July 2026'!B12</f>
        <v>0</v>
      </c>
      <c r="C12" s="31"/>
      <c r="D12" s="75"/>
      <c r="E12" s="31">
        <f>D12+'Febraury 2027'!E12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D13+'Febraury 2027'!E13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D14+'Febraury 2027'!E14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D16+'Febraury 2027'!E16</f>
        <v>0</v>
      </c>
      <c r="F16" s="31">
        <f t="shared" ref="F16:G16" si="8">D16</f>
        <v>0</v>
      </c>
      <c r="G16" s="31">
        <f t="shared" si="8"/>
        <v>0</v>
      </c>
      <c r="H16" s="29"/>
    </row>
    <row r="17" spans="1:8" ht="17.399999999999999" x14ac:dyDescent="0.35">
      <c r="A17" s="30" t="str">
        <f>'July 2026'!A17</f>
        <v>A01152-PERSONAL PAY</v>
      </c>
      <c r="B17" s="31">
        <f>'July 2026'!B17</f>
        <v>0</v>
      </c>
      <c r="C17" s="31"/>
      <c r="D17" s="75"/>
      <c r="E17" s="31">
        <f>D17+'Febraury 2027'!E17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D18+'Febraury 2027'!E18</f>
        <v>0</v>
      </c>
      <c r="F18" s="31">
        <f t="shared" si="9"/>
        <v>0</v>
      </c>
      <c r="G18" s="31">
        <f t="shared" si="10"/>
        <v>0</v>
      </c>
      <c r="H18" s="29"/>
    </row>
    <row r="19" spans="1:8" ht="17.399999999999999" x14ac:dyDescent="0.35">
      <c r="A19" s="30" t="str">
        <f>'July 2026'!A19</f>
        <v>A01156-PAY OF CONTRACT STAFF</v>
      </c>
      <c r="B19" s="31">
        <f>'July 2026'!B19</f>
        <v>0</v>
      </c>
      <c r="C19" s="31"/>
      <c r="D19" s="75"/>
      <c r="E19" s="31">
        <f>D19+'Febraury 2027'!E19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D20+'Febraury 2027'!E20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D21+'Febraury 2027'!E21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D22+'Febraury 2027'!E22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D23+'Febraury 2027'!E23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D24+'Febraury 2027'!E24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D25+'Febraury 2027'!E25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D26+'Febraury 2027'!E26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D27+'Febraury 2027'!E27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D28+'Febraury 2027'!E28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D29+'Febraury 2027'!E29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D30+'Febraury 2027'!E30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D31+'Febraury 2027'!E31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D32+'Febraury 2027'!E32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D33+'Febraury 2027'!E33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D34+'Febraury 2027'!E34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D35+'Febraury 2027'!E35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D36+'Febraury 2027'!E36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D37+'Febraury 2027'!E37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D38+'Febraury 2027'!E38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D39+'Febraury 2027'!E39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D40+'Febraury 2027'!E40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D41+'Febraury 2027'!E41</f>
        <v>0</v>
      </c>
      <c r="F41" s="31">
        <f t="shared" ref="F41:F47" si="32">D41</f>
        <v>0</v>
      </c>
      <c r="G41" s="31">
        <f t="shared" ref="G41:G47" si="33">E41</f>
        <v>0</v>
      </c>
      <c r="H41" s="29"/>
    </row>
    <row r="42" spans="1:8" ht="15.75" customHeight="1" x14ac:dyDescent="0.35">
      <c r="A42" s="30" t="str">
        <f>'July 2026'!A42</f>
        <v>A0125X-AD-HOC RELIEF ALLOWANCE-2026</v>
      </c>
      <c r="B42" s="31">
        <f>'July 2026'!B42</f>
        <v>0</v>
      </c>
      <c r="C42" s="31"/>
      <c r="D42" s="75"/>
      <c r="E42" s="31">
        <f>D42+'Febraury 2027'!E42</f>
        <v>0</v>
      </c>
      <c r="F42" s="31">
        <f t="shared" si="32"/>
        <v>0</v>
      </c>
      <c r="G42" s="31">
        <f t="shared" si="33"/>
        <v>0</v>
      </c>
      <c r="H42" s="29"/>
    </row>
    <row r="43" spans="1:8" ht="15.75" customHeight="1" x14ac:dyDescent="0.35">
      <c r="A43" s="30" t="str">
        <f>'July 2026'!A43</f>
        <v>A01270-30% SSB</v>
      </c>
      <c r="B43" s="31">
        <f>'July 2026'!B43</f>
        <v>0</v>
      </c>
      <c r="C43" s="31"/>
      <c r="D43" s="75"/>
      <c r="E43" s="31">
        <f>D43+'Febraury 2027'!E43</f>
        <v>0</v>
      </c>
      <c r="F43" s="31">
        <f t="shared" si="32"/>
        <v>0</v>
      </c>
      <c r="G43" s="31">
        <f t="shared" si="33"/>
        <v>0</v>
      </c>
      <c r="H43" s="29"/>
    </row>
    <row r="44" spans="1:8" ht="15.75" customHeight="1" x14ac:dyDescent="0.35">
      <c r="A44" s="30" t="str">
        <f>'July 2026'!A44</f>
        <v>-</v>
      </c>
      <c r="B44" s="31">
        <f>'July 2026'!B44</f>
        <v>0</v>
      </c>
      <c r="C44" s="31"/>
      <c r="D44" s="75"/>
      <c r="E44" s="31">
        <f>D44+'Febraury 2027'!E44</f>
        <v>0</v>
      </c>
      <c r="F44" s="31">
        <f t="shared" si="32"/>
        <v>0</v>
      </c>
      <c r="G44" s="31">
        <f t="shared" si="33"/>
        <v>0</v>
      </c>
      <c r="H44" s="29"/>
    </row>
    <row r="45" spans="1:8" ht="15.75" customHeight="1" x14ac:dyDescent="0.35">
      <c r="A45" s="30" t="str">
        <f>'July 2026'!A45</f>
        <v>-</v>
      </c>
      <c r="B45" s="31">
        <f>'July 2026'!B45</f>
        <v>0</v>
      </c>
      <c r="C45" s="31"/>
      <c r="D45" s="75"/>
      <c r="E45" s="31">
        <f>D45+'Febraury 2027'!E45</f>
        <v>0</v>
      </c>
      <c r="F45" s="31">
        <f t="shared" si="32"/>
        <v>0</v>
      </c>
      <c r="G45" s="31">
        <f t="shared" si="33"/>
        <v>0</v>
      </c>
      <c r="H45" s="29"/>
    </row>
    <row r="46" spans="1:8" ht="15.75" customHeight="1" x14ac:dyDescent="0.35">
      <c r="A46" s="30" t="str">
        <f>'July 2026'!A46</f>
        <v>-</v>
      </c>
      <c r="B46" s="31">
        <f>'July 2026'!B46</f>
        <v>0</v>
      </c>
      <c r="C46" s="31"/>
      <c r="D46" s="75"/>
      <c r="E46" s="31">
        <f>D46+'Febraury 2027'!E46</f>
        <v>0</v>
      </c>
      <c r="F46" s="31">
        <f t="shared" si="32"/>
        <v>0</v>
      </c>
      <c r="G46" s="31">
        <f t="shared" si="33"/>
        <v>0</v>
      </c>
      <c r="H46" s="29"/>
    </row>
    <row r="47" spans="1:8" ht="15.75" customHeight="1" x14ac:dyDescent="0.35">
      <c r="A47" s="30" t="str">
        <f>'July 2026'!A47</f>
        <v>A01299-OTHERS</v>
      </c>
      <c r="B47" s="31">
        <f>'July 2026'!B47</f>
        <v>0</v>
      </c>
      <c r="C47" s="31"/>
      <c r="D47" s="75"/>
      <c r="E47" s="31">
        <f>D47+'Febraury 2027'!E47</f>
        <v>0</v>
      </c>
      <c r="F47" s="31">
        <f t="shared" si="32"/>
        <v>0</v>
      </c>
      <c r="G47" s="31">
        <f t="shared" si="33"/>
        <v>0</v>
      </c>
      <c r="H47" s="29"/>
    </row>
    <row r="48" spans="1:8" ht="15.75" customHeight="1" x14ac:dyDescent="0.35">
      <c r="A48" s="30" t="str">
        <f>'July 2026'!A48</f>
        <v>A03959-STI PAY</v>
      </c>
      <c r="B48" s="31">
        <f>'July 2026'!B48</f>
        <v>0</v>
      </c>
      <c r="C48" s="31"/>
      <c r="D48" s="75"/>
      <c r="E48" s="31">
        <f>D48+'Febraury 2027'!E48</f>
        <v>0</v>
      </c>
      <c r="F48" s="31">
        <f t="shared" ref="F48:G48" si="34">D48</f>
        <v>0</v>
      </c>
      <c r="G48" s="31">
        <f t="shared" si="34"/>
        <v>0</v>
      </c>
      <c r="H48" s="29"/>
    </row>
    <row r="49" spans="1:8" ht="15.75" customHeight="1" x14ac:dyDescent="0.35">
      <c r="A49" s="30" t="str">
        <f>'July 2026'!A49</f>
        <v>A04114-SUPERANNUATION ENCASHMENT OF L.P.R</v>
      </c>
      <c r="B49" s="31">
        <f>'July 2026'!B49</f>
        <v>0</v>
      </c>
      <c r="C49" s="31"/>
      <c r="D49" s="75"/>
      <c r="E49" s="31">
        <f>D49+'Febraury 2027'!E49</f>
        <v>0</v>
      </c>
      <c r="F49" s="31">
        <f t="shared" ref="F49:G49" si="35">D49</f>
        <v>0</v>
      </c>
      <c r="G49" s="31">
        <f t="shared" si="35"/>
        <v>0</v>
      </c>
      <c r="H49" s="29"/>
    </row>
    <row r="50" spans="1:8" ht="15.75" customHeight="1" x14ac:dyDescent="0.35">
      <c r="A50" s="30" t="str">
        <f>'July 2026'!A50</f>
        <v>A05216-FIN. ASSIS. TO THE FAMILIES OF G. SERV</v>
      </c>
      <c r="B50" s="31">
        <f>'July 2026'!B50</f>
        <v>0</v>
      </c>
      <c r="C50" s="31"/>
      <c r="D50" s="75"/>
      <c r="E50" s="31">
        <f>D50+'Febraury 2027'!E50</f>
        <v>0</v>
      </c>
      <c r="F50" s="31">
        <f t="shared" ref="F50:G50" si="36">D50</f>
        <v>0</v>
      </c>
      <c r="G50" s="31">
        <f t="shared" si="36"/>
        <v>0</v>
      </c>
      <c r="H50" s="29"/>
    </row>
    <row r="51" spans="1:8" ht="15.75" customHeight="1" x14ac:dyDescent="0.35">
      <c r="A51" s="33" t="str">
        <f>'July 2026'!A51</f>
        <v>TOTAL NON SALARY</v>
      </c>
      <c r="B51" s="34">
        <f>'July 2026'!B51</f>
        <v>0</v>
      </c>
      <c r="C51" s="34"/>
      <c r="D51" s="83">
        <f>SUM(D48:D50)</f>
        <v>0</v>
      </c>
      <c r="E51" s="34">
        <f>D51+'Febraury 2027'!E51</f>
        <v>0</v>
      </c>
      <c r="F51" s="34">
        <f t="shared" ref="F51:G51" si="37">D51</f>
        <v>0</v>
      </c>
      <c r="G51" s="34">
        <f t="shared" si="37"/>
        <v>0</v>
      </c>
      <c r="H51" s="35"/>
    </row>
    <row r="52" spans="1:8" ht="29.25" customHeight="1" x14ac:dyDescent="0.25">
      <c r="A52" s="36" t="str">
        <f>'July 2026'!A52</f>
        <v>GRAND TOTAL OF DEA GUJRANWALA</v>
      </c>
      <c r="B52" s="37">
        <f>'July 2026'!B52</f>
        <v>0</v>
      </c>
      <c r="C52" s="37"/>
      <c r="D52" s="84">
        <f>D51+D8</f>
        <v>0</v>
      </c>
      <c r="E52" s="37">
        <f>D52+'Febraury 2027'!E52</f>
        <v>0</v>
      </c>
      <c r="F52" s="37">
        <f t="shared" ref="F52:G52" si="38">D52</f>
        <v>0</v>
      </c>
      <c r="G52" s="37">
        <f t="shared" si="38"/>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J74KcuJ+Db+sPYmAxQKfMBaz+MWQJis1ZsOIE7r/njrLuw4MRqS7O3n1rGPJZDhoUdfKAyK+jWP/BTnXdgVl8A==" saltValue="hYO97M0me/YolcydsYOttw=="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fitToHeight="0" orientation="landscape" r:id="rId1"/>
  <headerFooter>
    <oddHeader>&amp;C&amp;"-,Bold"&amp;Uhttps://eduinsider.pk/</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H1009"/>
  <sheetViews>
    <sheetView zoomScaleNormal="100" workbookViewId="0">
      <pane xSplit="1" topLeftCell="B1" activePane="topRight" state="frozen"/>
      <selection activeCell="A30" sqref="A30"/>
      <selection pane="topRight" activeCell="B6" sqref="B1:G1048576"/>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'March 2027'!H3</f>
        <v>GY-0000</v>
      </c>
    </row>
    <row r="4" spans="1:8" ht="23.4" x14ac:dyDescent="0.45">
      <c r="A4" s="124" t="str">
        <f>'March 2027'!A4:D4</f>
        <v>Name of School: Govt. High School Jalal Balaggan</v>
      </c>
      <c r="B4" s="98"/>
      <c r="C4" s="98"/>
      <c r="D4" s="98"/>
      <c r="F4" s="18" t="s">
        <v>23</v>
      </c>
      <c r="G4" s="39" t="str">
        <f>MAIN!B18</f>
        <v>April 2027</v>
      </c>
    </row>
    <row r="5" spans="1:8" ht="18" x14ac:dyDescent="0.25">
      <c r="A5" s="125" t="str">
        <f>'March 2027'!A5:C5</f>
        <v>Name of DDO with Cell No. Name 0300-0000000</v>
      </c>
      <c r="B5" s="126"/>
      <c r="C5" s="127"/>
      <c r="D5" s="128" t="str">
        <f>'March 2027'!D5:H5</f>
        <v>Name Clerk with Cell No. Rana Abdullah 0302-6422655</v>
      </c>
      <c r="E5" s="126"/>
      <c r="F5" s="126"/>
      <c r="G5" s="126"/>
      <c r="H5" s="129"/>
    </row>
    <row r="6" spans="1:8" ht="1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4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D8+'March 2027'!E8</f>
        <v>0</v>
      </c>
      <c r="F8" s="22">
        <f t="shared" ref="F8:G8" si="0">D8</f>
        <v>0</v>
      </c>
      <c r="G8" s="22">
        <f t="shared" si="0"/>
        <v>0</v>
      </c>
      <c r="H8" s="23"/>
    </row>
    <row r="9" spans="1:8" ht="17.399999999999999" x14ac:dyDescent="0.35">
      <c r="A9" s="24" t="str">
        <f>'July 2026'!A9</f>
        <v>TOTAL PAY</v>
      </c>
      <c r="B9" s="25">
        <f>'July 2026'!B9</f>
        <v>0</v>
      </c>
      <c r="C9" s="25"/>
      <c r="D9" s="81">
        <f>D10+D15</f>
        <v>0</v>
      </c>
      <c r="E9" s="25">
        <f>D9+'March 2027'!E9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D11+'March 2027'!E11</f>
        <v>0</v>
      </c>
      <c r="F11" s="31">
        <f t="shared" ref="F11:G11" si="3">D11</f>
        <v>0</v>
      </c>
      <c r="G11" s="31">
        <f t="shared" si="3"/>
        <v>0</v>
      </c>
      <c r="H11" s="29"/>
    </row>
    <row r="12" spans="1:8" ht="17.399999999999999" x14ac:dyDescent="0.35">
      <c r="A12" s="30" t="str">
        <f>'July 2026'!A12</f>
        <v>A01102-PERSONAL PAY</v>
      </c>
      <c r="B12" s="31">
        <f>'July 2026'!B12</f>
        <v>0</v>
      </c>
      <c r="C12" s="31"/>
      <c r="D12" s="75"/>
      <c r="E12" s="31">
        <f>D12+'March 2027'!E12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D13+'March 2027'!E13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D14+'March 2027'!E14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D16+'March 2027'!E16</f>
        <v>0</v>
      </c>
      <c r="F16" s="31">
        <f t="shared" ref="F16:G16" si="8">D16</f>
        <v>0</v>
      </c>
      <c r="G16" s="31">
        <f t="shared" si="8"/>
        <v>0</v>
      </c>
      <c r="H16" s="29"/>
    </row>
    <row r="17" spans="1:8" ht="17.399999999999999" x14ac:dyDescent="0.35">
      <c r="A17" s="30" t="str">
        <f>'July 2026'!A17</f>
        <v>A01152-PERSONAL PAY</v>
      </c>
      <c r="B17" s="31">
        <f>'July 2026'!B17</f>
        <v>0</v>
      </c>
      <c r="C17" s="31"/>
      <c r="D17" s="75"/>
      <c r="E17" s="31">
        <f>D17+'March 2027'!E17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D18+'March 2027'!E18</f>
        <v>0</v>
      </c>
      <c r="F18" s="31">
        <f t="shared" si="9"/>
        <v>0</v>
      </c>
      <c r="G18" s="31">
        <f t="shared" si="10"/>
        <v>0</v>
      </c>
      <c r="H18" s="29"/>
    </row>
    <row r="19" spans="1:8" ht="17.399999999999999" x14ac:dyDescent="0.35">
      <c r="A19" s="30" t="str">
        <f>'July 2026'!A19</f>
        <v>A01156-PAY OF CONTRACT STAFF</v>
      </c>
      <c r="B19" s="31">
        <f>'July 2026'!B19</f>
        <v>0</v>
      </c>
      <c r="C19" s="31"/>
      <c r="D19" s="75"/>
      <c r="E19" s="31">
        <f>D19+'March 2027'!E19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D20+'March 2027'!E20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D21+'March 2027'!E21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D22+'March 2027'!E22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D23+'March 2027'!E23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D24+'March 2027'!E24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D25+'March 2027'!E25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D26+'March 2027'!E26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D27+'March 2027'!E27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D28+'March 2027'!E28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D29+'March 2027'!E29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D30+'March 2027'!E30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D31+'March 2027'!E31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D32+'March 2027'!E32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D33+'March 2027'!E33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D34+'March 2027'!E34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D35+'March 2027'!E35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D36+'March 2027'!E36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D37+'March 2027'!E37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D38+'March 2027'!E38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D39+'March 2027'!E39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D40+'March 2027'!E40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D41+'March 2027'!E41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D42+'March 2027'!E42</f>
        <v>0</v>
      </c>
      <c r="F42" s="31">
        <f t="shared" si="32"/>
        <v>0</v>
      </c>
      <c r="G42" s="31">
        <f t="shared" si="33"/>
        <v>0</v>
      </c>
      <c r="H42" s="29"/>
    </row>
    <row r="43" spans="1:8" ht="15.75" customHeight="1" x14ac:dyDescent="0.35">
      <c r="A43" s="30" t="str">
        <f>'July 2026'!A43</f>
        <v>A01270-30% SSB</v>
      </c>
      <c r="B43" s="31">
        <f>'July 2026'!B43</f>
        <v>0</v>
      </c>
      <c r="C43" s="31"/>
      <c r="D43" s="75"/>
      <c r="E43" s="31">
        <f>D43+'March 2027'!E43</f>
        <v>0</v>
      </c>
      <c r="F43" s="31">
        <f t="shared" si="32"/>
        <v>0</v>
      </c>
      <c r="G43" s="31">
        <f t="shared" si="33"/>
        <v>0</v>
      </c>
      <c r="H43" s="29"/>
    </row>
    <row r="44" spans="1:8" ht="15.75" customHeight="1" x14ac:dyDescent="0.35">
      <c r="A44" s="30" t="str">
        <f>'July 2026'!A44</f>
        <v>-</v>
      </c>
      <c r="B44" s="31">
        <f>'July 2026'!B44</f>
        <v>0</v>
      </c>
      <c r="C44" s="31"/>
      <c r="D44" s="75"/>
      <c r="E44" s="31">
        <f>D44+'March 2027'!E44</f>
        <v>0</v>
      </c>
      <c r="F44" s="31">
        <f t="shared" si="32"/>
        <v>0</v>
      </c>
      <c r="G44" s="31">
        <f t="shared" si="33"/>
        <v>0</v>
      </c>
      <c r="H44" s="29"/>
    </row>
    <row r="45" spans="1:8" ht="15.75" customHeight="1" x14ac:dyDescent="0.35">
      <c r="A45" s="30" t="str">
        <f>'July 2026'!A45</f>
        <v>-</v>
      </c>
      <c r="B45" s="31">
        <f>'July 2026'!B45</f>
        <v>0</v>
      </c>
      <c r="C45" s="31"/>
      <c r="D45" s="75"/>
      <c r="E45" s="31">
        <f>D45+'March 2027'!E45</f>
        <v>0</v>
      </c>
      <c r="F45" s="31">
        <f t="shared" si="32"/>
        <v>0</v>
      </c>
      <c r="G45" s="31">
        <f t="shared" si="33"/>
        <v>0</v>
      </c>
      <c r="H45" s="29"/>
    </row>
    <row r="46" spans="1:8" ht="15.75" customHeight="1" x14ac:dyDescent="0.35">
      <c r="A46" s="30" t="str">
        <f>'July 2026'!A46</f>
        <v>-</v>
      </c>
      <c r="B46" s="31">
        <f>'July 2026'!B46</f>
        <v>0</v>
      </c>
      <c r="C46" s="31"/>
      <c r="D46" s="75"/>
      <c r="E46" s="31">
        <f>D46+'March 2027'!E46</f>
        <v>0</v>
      </c>
      <c r="F46" s="31">
        <f t="shared" si="32"/>
        <v>0</v>
      </c>
      <c r="G46" s="31">
        <f t="shared" si="33"/>
        <v>0</v>
      </c>
      <c r="H46" s="29"/>
    </row>
    <row r="47" spans="1:8" ht="15.75" customHeight="1" x14ac:dyDescent="0.35">
      <c r="A47" s="30" t="str">
        <f>'July 2026'!A47</f>
        <v>A01299-OTHERS</v>
      </c>
      <c r="B47" s="31">
        <f>'July 2026'!B47</f>
        <v>0</v>
      </c>
      <c r="C47" s="31"/>
      <c r="D47" s="75"/>
      <c r="E47" s="31">
        <f>D47+'March 2027'!E47</f>
        <v>0</v>
      </c>
      <c r="F47" s="31">
        <f t="shared" ref="F47:G47" si="34">D47</f>
        <v>0</v>
      </c>
      <c r="G47" s="31">
        <f t="shared" si="34"/>
        <v>0</v>
      </c>
      <c r="H47" s="29"/>
    </row>
    <row r="48" spans="1:8" ht="15.75" customHeight="1" x14ac:dyDescent="0.35">
      <c r="A48" s="30" t="str">
        <f>'July 2026'!A48</f>
        <v>A03959-STI PAY</v>
      </c>
      <c r="B48" s="31">
        <f>'July 2026'!B48</f>
        <v>0</v>
      </c>
      <c r="C48" s="31"/>
      <c r="D48" s="75"/>
      <c r="E48" s="31">
        <f>D48+'March 2027'!E48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D49+'March 2027'!E49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D50+'March 2027'!E50</f>
        <v>0</v>
      </c>
      <c r="F50" s="31">
        <f t="shared" ref="F50:G50" si="37">D50</f>
        <v>0</v>
      </c>
      <c r="G50" s="31">
        <f t="shared" si="37"/>
        <v>0</v>
      </c>
      <c r="H50" s="29"/>
    </row>
    <row r="51" spans="1:8" ht="15.75" customHeight="1" x14ac:dyDescent="0.35">
      <c r="A51" s="33" t="str">
        <f>'July 2026'!A51</f>
        <v>TOTAL NON SALARY</v>
      </c>
      <c r="B51" s="34">
        <f>'July 2026'!B51</f>
        <v>0</v>
      </c>
      <c r="C51" s="34"/>
      <c r="D51" s="83">
        <f>SUM(D48:D50)</f>
        <v>0</v>
      </c>
      <c r="E51" s="34">
        <f>D51+'March 2027'!E51</f>
        <v>0</v>
      </c>
      <c r="F51" s="34">
        <f t="shared" ref="F51:G51" si="38">D51</f>
        <v>0</v>
      </c>
      <c r="G51" s="34">
        <f t="shared" si="38"/>
        <v>0</v>
      </c>
      <c r="H51" s="35"/>
    </row>
    <row r="52" spans="1:8" ht="26.25" customHeight="1" x14ac:dyDescent="0.25">
      <c r="A52" s="36" t="str">
        <f>'July 2026'!A52</f>
        <v>GRAND TOTAL OF DEA GUJRANWALA</v>
      </c>
      <c r="B52" s="37">
        <f>'July 2026'!B52</f>
        <v>0</v>
      </c>
      <c r="C52" s="37"/>
      <c r="D52" s="84">
        <f>D51+D8</f>
        <v>0</v>
      </c>
      <c r="E52" s="37">
        <f>D52+'March 2027'!E52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cXKywQhkVkGwt3oqVvIxPtKUoqab0nHYINpvFDvZpM+Ue1UNhraD3IvHatGxiLpRi3Fh0RfKpvWa2Vi6jX9TRw==" saltValue="P+rbqIWDbg3f8XfE2XLLuw=="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fitToHeight="0" orientation="landscape" r:id="rId1"/>
  <headerFooter>
    <oddHeader>&amp;C&amp;"-,Bold"&amp;Uhttps://eduinsider.pk/</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H1009"/>
  <sheetViews>
    <sheetView zoomScaleNormal="100" workbookViewId="0">
      <pane xSplit="1" topLeftCell="B1" activePane="topRight" state="frozen"/>
      <selection activeCell="A31" sqref="A31"/>
      <selection pane="topRight" activeCell="B6" sqref="B1:G1048576"/>
    </sheetView>
  </sheetViews>
  <sheetFormatPr defaultColWidth="12.59765625" defaultRowHeight="15" customHeight="1" x14ac:dyDescent="0.25"/>
  <cols>
    <col min="1" max="1" width="50.0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'April 2027'!H3</f>
        <v>GY-0000</v>
      </c>
    </row>
    <row r="4" spans="1:8" ht="23.4" x14ac:dyDescent="0.45">
      <c r="A4" s="124" t="str">
        <f>'April 2027'!A4:D4</f>
        <v>Name of School: Govt. High School Jalal Balaggan</v>
      </c>
      <c r="B4" s="98"/>
      <c r="C4" s="98"/>
      <c r="D4" s="98"/>
      <c r="F4" s="18" t="s">
        <v>23</v>
      </c>
      <c r="G4" s="39" t="str">
        <f>MAIN!B19</f>
        <v>May 2027</v>
      </c>
    </row>
    <row r="5" spans="1:8" ht="18" x14ac:dyDescent="0.25">
      <c r="A5" s="125" t="str">
        <f>'April 2027'!A5:C5</f>
        <v>Name of DDO with Cell No. Name 0300-0000000</v>
      </c>
      <c r="B5" s="126"/>
      <c r="C5" s="127"/>
      <c r="D5" s="128" t="str">
        <f>'April 2027'!D5:H5</f>
        <v>Name Clerk with Cell No. Rana Abdullah 0302-6422655</v>
      </c>
      <c r="E5" s="126"/>
      <c r="F5" s="126"/>
      <c r="G5" s="126"/>
      <c r="H5" s="129"/>
    </row>
    <row r="6" spans="1:8" ht="14.25" customHeight="1" x14ac:dyDescent="0.25">
      <c r="A6" s="130" t="s">
        <v>24</v>
      </c>
      <c r="B6" s="117" t="str">
        <f>'April 2027'!B6:B7</f>
        <v>Original Budget Estimates 2025-26</v>
      </c>
      <c r="C6" s="117" t="str">
        <f>'April 2027'!C6:C7</f>
        <v>Release Budget Estimate 2025-26</v>
      </c>
      <c r="D6" s="119" t="s">
        <v>25</v>
      </c>
      <c r="E6" s="120"/>
      <c r="F6" s="119" t="s">
        <v>26</v>
      </c>
      <c r="G6" s="120"/>
      <c r="H6" s="132" t="s">
        <v>27</v>
      </c>
    </row>
    <row r="7" spans="1:8" ht="51"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D8+'April 2027'!E8</f>
        <v>0</v>
      </c>
      <c r="F8" s="22">
        <f t="shared" ref="F8:G8" si="0">D8</f>
        <v>0</v>
      </c>
      <c r="G8" s="22">
        <f t="shared" si="0"/>
        <v>0</v>
      </c>
      <c r="H8" s="23"/>
    </row>
    <row r="9" spans="1:8" ht="17.399999999999999" x14ac:dyDescent="0.35">
      <c r="A9" s="24" t="str">
        <f>'July 2026'!A9</f>
        <v>TOTAL PAY</v>
      </c>
      <c r="B9" s="25">
        <f>'July 2026'!B9</f>
        <v>0</v>
      </c>
      <c r="C9" s="25"/>
      <c r="D9" s="81">
        <f>D10+D15</f>
        <v>0</v>
      </c>
      <c r="E9" s="25">
        <f>D9+'April 2027'!E9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D11+'April 2027'!E11</f>
        <v>0</v>
      </c>
      <c r="F11" s="31">
        <f t="shared" ref="F11:G11" si="3">D11</f>
        <v>0</v>
      </c>
      <c r="G11" s="31">
        <f t="shared" si="3"/>
        <v>0</v>
      </c>
      <c r="H11" s="29"/>
    </row>
    <row r="12" spans="1:8" ht="17.399999999999999" x14ac:dyDescent="0.35">
      <c r="A12" s="30" t="str">
        <f>'July 2026'!A12</f>
        <v>A01102-PERSONAL PAY</v>
      </c>
      <c r="B12" s="31">
        <f>'July 2026'!B12</f>
        <v>0</v>
      </c>
      <c r="C12" s="31"/>
      <c r="D12" s="75"/>
      <c r="E12" s="31">
        <f>D12+'April 2027'!E12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D13+'April 2027'!E13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D14+'April 2027'!E14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D16+'April 2027'!E16</f>
        <v>0</v>
      </c>
      <c r="F16" s="31">
        <f t="shared" ref="F16:G16" si="8">D16</f>
        <v>0</v>
      </c>
      <c r="G16" s="31">
        <f t="shared" si="8"/>
        <v>0</v>
      </c>
      <c r="H16" s="29"/>
    </row>
    <row r="17" spans="1:8" ht="17.399999999999999" x14ac:dyDescent="0.35">
      <c r="A17" s="30" t="str">
        <f>'July 2026'!A17</f>
        <v>A01152-PERSONAL PAY</v>
      </c>
      <c r="B17" s="31">
        <f>'July 2026'!B17</f>
        <v>0</v>
      </c>
      <c r="C17" s="31"/>
      <c r="D17" s="75"/>
      <c r="E17" s="31">
        <f>D17+'April 2027'!E17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D18+'April 2027'!E18</f>
        <v>0</v>
      </c>
      <c r="F18" s="31">
        <f t="shared" si="9"/>
        <v>0</v>
      </c>
      <c r="G18" s="31">
        <f t="shared" si="10"/>
        <v>0</v>
      </c>
      <c r="H18" s="29"/>
    </row>
    <row r="19" spans="1:8" ht="17.399999999999999" x14ac:dyDescent="0.35">
      <c r="A19" s="30" t="str">
        <f>'July 2026'!A19</f>
        <v>A01156-PAY OF CONTRACT STAFF</v>
      </c>
      <c r="B19" s="31">
        <f>'July 2026'!B19</f>
        <v>0</v>
      </c>
      <c r="C19" s="31"/>
      <c r="D19" s="75"/>
      <c r="E19" s="31">
        <f>D19+'April 2027'!E19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D20+'April 2027'!E20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D21+'April 2027'!E21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D22+'April 2027'!E22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D23+'April 2027'!E23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D24+'April 2027'!E24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D25+'April 2027'!E25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D26+'April 2027'!E26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D27+'April 2027'!E27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D28+'April 2027'!E28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D29+'April 2027'!E29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D30+'April 2027'!E30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D31+'April 2027'!E31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D32+'April 2027'!E32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D33+'April 2027'!E33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D34+'April 2027'!E34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D35+'April 2027'!E35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D36+'April 2027'!E36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D37+'April 2027'!E37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D38+'April 2027'!E38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D39+'April 2027'!E39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D40+'April 2027'!E40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D41+'April 2027'!E41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D42+'April 2027'!E42</f>
        <v>0</v>
      </c>
      <c r="F42" s="31">
        <f t="shared" si="32"/>
        <v>0</v>
      </c>
      <c r="G42" s="31">
        <f t="shared" si="33"/>
        <v>0</v>
      </c>
      <c r="H42" s="29"/>
    </row>
    <row r="43" spans="1:8" ht="15.75" customHeight="1" x14ac:dyDescent="0.35">
      <c r="A43" s="30" t="str">
        <f>'July 2026'!A43</f>
        <v>A01270-30% SSB</v>
      </c>
      <c r="B43" s="31">
        <f>'July 2026'!B43</f>
        <v>0</v>
      </c>
      <c r="C43" s="31"/>
      <c r="D43" s="75"/>
      <c r="E43" s="31">
        <f>D43+'April 2027'!E43</f>
        <v>0</v>
      </c>
      <c r="F43" s="31">
        <f t="shared" si="32"/>
        <v>0</v>
      </c>
      <c r="G43" s="31">
        <f t="shared" si="33"/>
        <v>0</v>
      </c>
      <c r="H43" s="29"/>
    </row>
    <row r="44" spans="1:8" ht="15.75" customHeight="1" x14ac:dyDescent="0.35">
      <c r="A44" s="30" t="str">
        <f>'July 2026'!A44</f>
        <v>-</v>
      </c>
      <c r="B44" s="31">
        <f>'July 2026'!B44</f>
        <v>0</v>
      </c>
      <c r="C44" s="31"/>
      <c r="D44" s="75"/>
      <c r="E44" s="31">
        <f>D44+'April 2027'!E44</f>
        <v>0</v>
      </c>
      <c r="F44" s="31">
        <f t="shared" si="32"/>
        <v>0</v>
      </c>
      <c r="G44" s="31">
        <f t="shared" si="33"/>
        <v>0</v>
      </c>
      <c r="H44" s="29"/>
    </row>
    <row r="45" spans="1:8" ht="15.75" customHeight="1" x14ac:dyDescent="0.35">
      <c r="A45" s="30" t="str">
        <f>'July 2026'!A45</f>
        <v>-</v>
      </c>
      <c r="B45" s="31">
        <f>'July 2026'!B45</f>
        <v>0</v>
      </c>
      <c r="C45" s="31"/>
      <c r="D45" s="75"/>
      <c r="E45" s="31">
        <f>D45+'April 2027'!E45</f>
        <v>0</v>
      </c>
      <c r="F45" s="31">
        <f t="shared" si="32"/>
        <v>0</v>
      </c>
      <c r="G45" s="31">
        <f t="shared" si="33"/>
        <v>0</v>
      </c>
      <c r="H45" s="29"/>
    </row>
    <row r="46" spans="1:8" ht="15.75" customHeight="1" x14ac:dyDescent="0.35">
      <c r="A46" s="30" t="str">
        <f>'July 2026'!A46</f>
        <v>-</v>
      </c>
      <c r="B46" s="31">
        <f>'July 2026'!B46</f>
        <v>0</v>
      </c>
      <c r="C46" s="31"/>
      <c r="D46" s="75"/>
      <c r="E46" s="31">
        <f>D46+'April 2027'!E46</f>
        <v>0</v>
      </c>
      <c r="F46" s="31">
        <f t="shared" si="32"/>
        <v>0</v>
      </c>
      <c r="G46" s="31">
        <f t="shared" si="33"/>
        <v>0</v>
      </c>
      <c r="H46" s="29"/>
    </row>
    <row r="47" spans="1:8" ht="15.75" customHeight="1" x14ac:dyDescent="0.35">
      <c r="A47" s="30" t="str">
        <f>'July 2026'!A47</f>
        <v>A01299-OTHERS</v>
      </c>
      <c r="B47" s="31">
        <f>'July 2026'!B47</f>
        <v>0</v>
      </c>
      <c r="C47" s="31"/>
      <c r="D47" s="75"/>
      <c r="E47" s="31">
        <f>D47+'April 2027'!E47</f>
        <v>0</v>
      </c>
      <c r="F47" s="31">
        <f t="shared" ref="F47:G47" si="34">D47</f>
        <v>0</v>
      </c>
      <c r="G47" s="31">
        <f t="shared" si="34"/>
        <v>0</v>
      </c>
      <c r="H47" s="29"/>
    </row>
    <row r="48" spans="1:8" ht="15.75" customHeight="1" x14ac:dyDescent="0.35">
      <c r="A48" s="30" t="str">
        <f>'July 2026'!A48</f>
        <v>A03959-STI PAY</v>
      </c>
      <c r="B48" s="31">
        <f>'July 2026'!B48</f>
        <v>0</v>
      </c>
      <c r="C48" s="31"/>
      <c r="D48" s="75"/>
      <c r="E48" s="31">
        <f>D48+'April 2027'!E48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D49+'April 2027'!E49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D50+'April 2027'!E50</f>
        <v>0</v>
      </c>
      <c r="F50" s="31">
        <f t="shared" ref="F50:G50" si="37">D50</f>
        <v>0</v>
      </c>
      <c r="G50" s="31">
        <f t="shared" si="37"/>
        <v>0</v>
      </c>
      <c r="H50" s="29"/>
    </row>
    <row r="51" spans="1:8" ht="15.75" customHeight="1" x14ac:dyDescent="0.35">
      <c r="A51" s="33" t="str">
        <f>'July 2026'!A51</f>
        <v>TOTAL NON SALARY</v>
      </c>
      <c r="B51" s="34">
        <f>'July 2026'!B51</f>
        <v>0</v>
      </c>
      <c r="C51" s="34"/>
      <c r="D51" s="83">
        <f>SUM(D48:D50)</f>
        <v>0</v>
      </c>
      <c r="E51" s="34">
        <f>D51+'April 2027'!E51</f>
        <v>0</v>
      </c>
      <c r="F51" s="34">
        <f t="shared" ref="F51:G51" si="38">D51</f>
        <v>0</v>
      </c>
      <c r="G51" s="34">
        <f t="shared" si="38"/>
        <v>0</v>
      </c>
      <c r="H51" s="35"/>
    </row>
    <row r="52" spans="1:8" ht="27.75" customHeight="1" x14ac:dyDescent="0.25">
      <c r="A52" s="36" t="str">
        <f>'July 2026'!A52</f>
        <v>GRAND TOTAL OF DEA GUJRANWALA</v>
      </c>
      <c r="B52" s="37">
        <f>'July 2026'!B52</f>
        <v>0</v>
      </c>
      <c r="C52" s="37"/>
      <c r="D52" s="84">
        <f>D51+D8</f>
        <v>0</v>
      </c>
      <c r="E52" s="37">
        <f>D52+'April 2027'!E52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OTOx/Mn8rGYApxljGB73MmhFL4SbcZEjBB0igIHOW+xScD05Wgr8TNXoXg26+1uJfq6A0/efGFIiMPEOLaZLaw==" saltValue="KODJyc6ebfv7iA3FEHaYOA=="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fitToHeight="0" orientation="landscape" r:id="rId1"/>
  <headerFooter>
    <oddHeader>&amp;C&amp;"-,Bold"&amp;Uhttps://eduinsider.pk/</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H746"/>
  <sheetViews>
    <sheetView zoomScaleNormal="100" workbookViewId="0">
      <pane xSplit="1" ySplit="5" topLeftCell="B6" activePane="bottomRight" state="frozen"/>
      <selection pane="topRight" activeCell="B1" sqref="B1"/>
      <selection pane="bottomLeft" activeCell="A6" sqref="A6"/>
      <selection pane="bottomRight" activeCell="B6" sqref="B1:G1048576"/>
    </sheetView>
  </sheetViews>
  <sheetFormatPr defaultColWidth="12.59765625" defaultRowHeight="15" customHeight="1" x14ac:dyDescent="0.25"/>
  <cols>
    <col min="1" max="1" width="46.59765625" customWidth="1"/>
    <col min="2" max="7" width="15.59765625" customWidth="1"/>
    <col min="8" max="8" width="10" customWidth="1"/>
    <col min="9" max="9"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'May 2027'!H3</f>
        <v>GY-0000</v>
      </c>
    </row>
    <row r="4" spans="1:8" ht="23.4" x14ac:dyDescent="0.45">
      <c r="A4" s="124" t="str">
        <f>'May 2027'!A4:D4</f>
        <v>Name of School: Govt. High School Jalal Balaggan</v>
      </c>
      <c r="B4" s="98"/>
      <c r="C4" s="98"/>
      <c r="D4" s="98"/>
      <c r="F4" s="18" t="s">
        <v>23</v>
      </c>
      <c r="G4" s="39" t="str">
        <f>MAIN!B20</f>
        <v>June 2027</v>
      </c>
    </row>
    <row r="5" spans="1:8" ht="18" x14ac:dyDescent="0.25">
      <c r="A5" s="125" t="str">
        <f>'May 2027'!A5:C5</f>
        <v>Name of DDO with Cell No. Name 0300-0000000</v>
      </c>
      <c r="B5" s="126"/>
      <c r="C5" s="127"/>
      <c r="D5" s="128" t="str">
        <f>'May 2027'!D5:H5</f>
        <v>Name Clerk with Cell No. Rana Abdullah 0302-6422655</v>
      </c>
      <c r="E5" s="126"/>
      <c r="F5" s="126"/>
      <c r="G5" s="126"/>
      <c r="H5" s="129"/>
    </row>
    <row r="6" spans="1:8" ht="14.25" customHeight="1" x14ac:dyDescent="0.25">
      <c r="A6" s="130" t="s">
        <v>24</v>
      </c>
      <c r="B6" s="117" t="str">
        <f>'May 2027'!B6:B7</f>
        <v>Original Budget Estimates 2025-26</v>
      </c>
      <c r="C6" s="117" t="str">
        <f>'May 2027'!C6:C7</f>
        <v>Release Budget Estimate 2025-26</v>
      </c>
      <c r="D6" s="119" t="s">
        <v>25</v>
      </c>
      <c r="E6" s="120"/>
      <c r="F6" s="119" t="s">
        <v>26</v>
      </c>
      <c r="G6" s="120"/>
      <c r="H6" s="132" t="s">
        <v>27</v>
      </c>
    </row>
    <row r="7" spans="1:8" ht="49.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D8+'May 2027'!E8</f>
        <v>0</v>
      </c>
      <c r="F8" s="22">
        <f t="shared" ref="F8:G8" si="0">D8</f>
        <v>0</v>
      </c>
      <c r="G8" s="22">
        <f t="shared" si="0"/>
        <v>0</v>
      </c>
      <c r="H8" s="23"/>
    </row>
    <row r="9" spans="1:8" ht="17.399999999999999" x14ac:dyDescent="0.35">
      <c r="A9" s="24" t="str">
        <f>'July 2026'!A9</f>
        <v>TOTAL PAY</v>
      </c>
      <c r="B9" s="25">
        <f>'July 2026'!B9</f>
        <v>0</v>
      </c>
      <c r="C9" s="25"/>
      <c r="D9" s="81">
        <f>D10+D15</f>
        <v>0</v>
      </c>
      <c r="E9" s="25">
        <f>D9+'May 2027'!E9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D11+'May 2027'!E11</f>
        <v>0</v>
      </c>
      <c r="F11" s="31">
        <f t="shared" ref="F11:G11" si="3">D11</f>
        <v>0</v>
      </c>
      <c r="G11" s="31">
        <f t="shared" si="3"/>
        <v>0</v>
      </c>
      <c r="H11" s="29"/>
    </row>
    <row r="12" spans="1:8" ht="17.399999999999999" x14ac:dyDescent="0.35">
      <c r="A12" s="30" t="str">
        <f>'July 2026'!A12</f>
        <v>A01102-PERSONAL PAY</v>
      </c>
      <c r="B12" s="31">
        <f>'July 2026'!B12</f>
        <v>0</v>
      </c>
      <c r="C12" s="31"/>
      <c r="D12" s="75"/>
      <c r="E12" s="31">
        <f>D12+'May 2027'!E12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D13+'May 2027'!E13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D14+'May 2027'!E14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D16+'May 2027'!E16</f>
        <v>0</v>
      </c>
      <c r="F16" s="31">
        <f t="shared" ref="F16:G16" si="8">D16</f>
        <v>0</v>
      </c>
      <c r="G16" s="31">
        <f t="shared" si="8"/>
        <v>0</v>
      </c>
      <c r="H16" s="29"/>
    </row>
    <row r="17" spans="1:8" ht="17.399999999999999" x14ac:dyDescent="0.35">
      <c r="A17" s="30" t="str">
        <f>'July 2026'!A17</f>
        <v>A01152-PERSONAL PAY</v>
      </c>
      <c r="B17" s="31">
        <f>'July 2026'!B17</f>
        <v>0</v>
      </c>
      <c r="C17" s="31"/>
      <c r="D17" s="75"/>
      <c r="E17" s="31">
        <f>D17+'May 2027'!E17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D18+'May 2027'!E18</f>
        <v>0</v>
      </c>
      <c r="F18" s="31">
        <f t="shared" si="9"/>
        <v>0</v>
      </c>
      <c r="G18" s="31">
        <f t="shared" si="10"/>
        <v>0</v>
      </c>
      <c r="H18" s="29"/>
    </row>
    <row r="19" spans="1:8" ht="17.399999999999999" x14ac:dyDescent="0.35">
      <c r="A19" s="30" t="str">
        <f>'July 2026'!A19</f>
        <v>A01156-PAY OF CONTRACT STAFF</v>
      </c>
      <c r="B19" s="31">
        <f>'July 2026'!B19</f>
        <v>0</v>
      </c>
      <c r="C19" s="31"/>
      <c r="D19" s="75"/>
      <c r="E19" s="31">
        <f>D19+'May 2027'!E19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D20+'May 2027'!E20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D21+'May 2027'!E21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D22+'May 2027'!E22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D23+'May 2027'!E23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D24+'May 2027'!E24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D25+'May 2027'!E25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D26+'May 2027'!E26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D27+'May 2027'!E27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D28+'May 2027'!E28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D29+'May 2027'!E29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D30+'May 2027'!E30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D31+'May 2027'!E31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D32+'May 2027'!E32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D33+'May 2027'!E33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D34+'May 2027'!E34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D35+'May 2027'!E35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D36+'May 2027'!E36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D37+'May 2027'!E37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D38+'May 2027'!E38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D39+'May 2027'!E39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D40+'May 2027'!E40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D41+'May 2027'!E41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D42+'May 2027'!E42</f>
        <v>0</v>
      </c>
      <c r="F42" s="31">
        <f t="shared" si="32"/>
        <v>0</v>
      </c>
      <c r="G42" s="31">
        <f t="shared" si="33"/>
        <v>0</v>
      </c>
      <c r="H42" s="29"/>
    </row>
    <row r="43" spans="1:8" ht="15.75" customHeight="1" x14ac:dyDescent="0.35">
      <c r="A43" s="30" t="str">
        <f>'July 2026'!A43</f>
        <v>A01270-30% SSB</v>
      </c>
      <c r="B43" s="31">
        <f>'July 2026'!B43</f>
        <v>0</v>
      </c>
      <c r="C43" s="31"/>
      <c r="D43" s="75"/>
      <c r="E43" s="31">
        <f>D43+'May 2027'!E43</f>
        <v>0</v>
      </c>
      <c r="F43" s="31">
        <f t="shared" si="32"/>
        <v>0</v>
      </c>
      <c r="G43" s="31">
        <f t="shared" si="33"/>
        <v>0</v>
      </c>
      <c r="H43" s="29"/>
    </row>
    <row r="44" spans="1:8" ht="15.75" customHeight="1" x14ac:dyDescent="0.35">
      <c r="A44" s="30" t="str">
        <f>'July 2026'!A44</f>
        <v>-</v>
      </c>
      <c r="B44" s="31">
        <f>'July 2026'!B44</f>
        <v>0</v>
      </c>
      <c r="C44" s="31"/>
      <c r="D44" s="75"/>
      <c r="E44" s="31">
        <f>D44+'May 2027'!E44</f>
        <v>0</v>
      </c>
      <c r="F44" s="31">
        <f t="shared" si="32"/>
        <v>0</v>
      </c>
      <c r="G44" s="31">
        <f t="shared" si="33"/>
        <v>0</v>
      </c>
      <c r="H44" s="29"/>
    </row>
    <row r="45" spans="1:8" ht="15.75" customHeight="1" x14ac:dyDescent="0.35">
      <c r="A45" s="30" t="str">
        <f>'July 2026'!A45</f>
        <v>-</v>
      </c>
      <c r="B45" s="31">
        <f>'July 2026'!B45</f>
        <v>0</v>
      </c>
      <c r="C45" s="31"/>
      <c r="D45" s="75"/>
      <c r="E45" s="31">
        <f>D45+'May 2027'!E45</f>
        <v>0</v>
      </c>
      <c r="F45" s="31">
        <f t="shared" si="32"/>
        <v>0</v>
      </c>
      <c r="G45" s="31">
        <f t="shared" si="33"/>
        <v>0</v>
      </c>
      <c r="H45" s="29"/>
    </row>
    <row r="46" spans="1:8" ht="15.75" customHeight="1" x14ac:dyDescent="0.35">
      <c r="A46" s="30" t="str">
        <f>'July 2026'!A46</f>
        <v>-</v>
      </c>
      <c r="B46" s="31">
        <f>'July 2026'!B46</f>
        <v>0</v>
      </c>
      <c r="C46" s="31"/>
      <c r="D46" s="75"/>
      <c r="E46" s="31">
        <f>D46+'May 2027'!E46</f>
        <v>0</v>
      </c>
      <c r="F46" s="31">
        <f t="shared" si="32"/>
        <v>0</v>
      </c>
      <c r="G46" s="31">
        <f t="shared" si="33"/>
        <v>0</v>
      </c>
      <c r="H46" s="29"/>
    </row>
    <row r="47" spans="1:8" ht="15.75" customHeight="1" x14ac:dyDescent="0.35">
      <c r="A47" s="30" t="str">
        <f>'July 2026'!A47</f>
        <v>A01299-OTHERS</v>
      </c>
      <c r="B47" s="31">
        <f>'July 2026'!B47</f>
        <v>0</v>
      </c>
      <c r="C47" s="31"/>
      <c r="D47" s="75"/>
      <c r="E47" s="31">
        <f>D47+'May 2027'!E47</f>
        <v>0</v>
      </c>
      <c r="F47" s="31">
        <f t="shared" ref="F47:G47" si="34">D47</f>
        <v>0</v>
      </c>
      <c r="G47" s="31">
        <f t="shared" si="34"/>
        <v>0</v>
      </c>
      <c r="H47" s="29"/>
    </row>
    <row r="48" spans="1:8" ht="15.75" customHeight="1" x14ac:dyDescent="0.35">
      <c r="A48" s="30" t="str">
        <f>'July 2026'!A48</f>
        <v>A03959-STI PAY</v>
      </c>
      <c r="B48" s="31">
        <f>'July 2026'!B48</f>
        <v>0</v>
      </c>
      <c r="C48" s="31"/>
      <c r="D48" s="75"/>
      <c r="E48" s="31">
        <f>D48+'May 2027'!E48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D49+'May 2027'!E49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D50+'May 2027'!E50</f>
        <v>0</v>
      </c>
      <c r="F50" s="31">
        <f t="shared" ref="F50:G50" si="37">D50</f>
        <v>0</v>
      </c>
      <c r="G50" s="31">
        <f t="shared" si="37"/>
        <v>0</v>
      </c>
      <c r="H50" s="29"/>
    </row>
    <row r="51" spans="1:8" ht="15.75" customHeight="1" x14ac:dyDescent="0.35">
      <c r="A51" s="33" t="str">
        <f>'July 2026'!A51</f>
        <v>TOTAL NON SALARY</v>
      </c>
      <c r="B51" s="34">
        <f>'July 2026'!B51</f>
        <v>0</v>
      </c>
      <c r="C51" s="34"/>
      <c r="D51" s="83">
        <f>SUM(D48:D50)</f>
        <v>0</v>
      </c>
      <c r="E51" s="34">
        <f>D51+'May 2027'!E51</f>
        <v>0</v>
      </c>
      <c r="F51" s="34">
        <f t="shared" ref="F51:G51" si="38">D51</f>
        <v>0</v>
      </c>
      <c r="G51" s="34">
        <f t="shared" si="38"/>
        <v>0</v>
      </c>
      <c r="H51" s="35"/>
    </row>
    <row r="52" spans="1:8" ht="33.75" customHeight="1" x14ac:dyDescent="0.25">
      <c r="A52" s="36" t="str">
        <f>'July 2026'!A52</f>
        <v>GRAND TOTAL OF DEA GUJRANWALA</v>
      </c>
      <c r="B52" s="37">
        <f>'July 2026'!B52</f>
        <v>0</v>
      </c>
      <c r="C52" s="37"/>
      <c r="D52" s="84">
        <f>D51+D8</f>
        <v>0</v>
      </c>
      <c r="E52" s="37">
        <f>D52+'May 2027'!E52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sheetData>
  <sheetProtection algorithmName="SHA-512" hashValue="NFo2V1roseXb4/vckJWV1NlMgnlFuOIExhg466bC8r7RQ9KtdZfYhVuqqwn+mdldfA3lph6qMoMpViEulXWzjA==" saltValue="4S2H0w51PP6dD4ACiu6+3w=="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fitToHeight="0" orientation="landscape" r:id="rId1"/>
  <headerFooter>
    <oddHeader>&amp;C&amp;"-,Bold"&amp;Uhttps://eduinsider.pk/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1009"/>
  <sheetViews>
    <sheetView zoomScaleNormal="100" workbookViewId="0">
      <pane xSplit="1" topLeftCell="B1" activePane="topRight" state="frozen"/>
      <selection activeCell="A6" sqref="A6"/>
      <selection pane="topRight" activeCell="A43" sqref="A43"/>
    </sheetView>
  </sheetViews>
  <sheetFormatPr defaultColWidth="12.59765625" defaultRowHeight="15" customHeight="1" x14ac:dyDescent="0.25"/>
  <cols>
    <col min="1" max="1" width="49.09765625" customWidth="1"/>
    <col min="2" max="7" width="15.59765625" customWidth="1"/>
    <col min="8" max="8" width="10" customWidth="1"/>
    <col min="9" max="26" width="7.796875" customWidth="1"/>
  </cols>
  <sheetData>
    <row r="1" spans="1:8" ht="21" x14ac:dyDescent="0.25">
      <c r="A1" s="10"/>
      <c r="B1" s="121" t="s">
        <v>20</v>
      </c>
      <c r="C1" s="98"/>
      <c r="D1" s="98"/>
      <c r="E1" s="98"/>
      <c r="G1" s="11" t="s">
        <v>21</v>
      </c>
      <c r="H1" s="12">
        <f>MAIN!B2</f>
        <v>0</v>
      </c>
    </row>
    <row r="2" spans="1:8" ht="18" x14ac:dyDescent="0.35">
      <c r="A2" s="13"/>
      <c r="B2" s="122" t="s">
        <v>22</v>
      </c>
      <c r="C2" s="98"/>
      <c r="D2" s="98"/>
      <c r="E2" s="98"/>
      <c r="F2" s="14"/>
      <c r="G2" s="14"/>
      <c r="H2" s="15"/>
    </row>
    <row r="3" spans="1:8" ht="18" x14ac:dyDescent="0.35">
      <c r="A3" s="123" t="str">
        <f>MAIN!B8&amp;" "&amp;MAIN!B7&amp;" Grant No. **21E15"</f>
        <v>District Education Authority: Gujranwala Grant No. **21E15</v>
      </c>
      <c r="B3" s="98"/>
      <c r="C3" s="98"/>
      <c r="D3" s="98"/>
      <c r="E3" s="98"/>
      <c r="F3" s="16"/>
      <c r="G3" s="17" t="s">
        <v>2</v>
      </c>
      <c r="H3" s="17" t="str">
        <f>MAIN!B3</f>
        <v>GY-0000</v>
      </c>
    </row>
    <row r="4" spans="1:8" ht="23.4" x14ac:dyDescent="0.45">
      <c r="A4" s="124" t="str">
        <f>MAIN!A6&amp;" "&amp;MAIN!B6</f>
        <v>Name of School: Govt. High School Jalal Balaggan</v>
      </c>
      <c r="B4" s="98"/>
      <c r="C4" s="98"/>
      <c r="D4" s="98"/>
      <c r="F4" s="18" t="s">
        <v>23</v>
      </c>
      <c r="G4" s="19" t="str">
        <f>MAIN!B9</f>
        <v>July 2026</v>
      </c>
    </row>
    <row r="5" spans="1:8" ht="18" x14ac:dyDescent="0.25">
      <c r="A5" s="125" t="str">
        <f>MAIN!A4&amp;" "&amp;MAIN!B4</f>
        <v>Name of DDO with Cell No. Name 0300-0000000</v>
      </c>
      <c r="B5" s="126"/>
      <c r="C5" s="127"/>
      <c r="D5" s="128" t="str">
        <f>MAIN!A5&amp;" "&amp;MAIN!B5</f>
        <v>Name Clerk with Cell No. Rana Abdullah 0302-6422655</v>
      </c>
      <c r="E5" s="126"/>
      <c r="F5" s="126"/>
      <c r="G5" s="126"/>
      <c r="H5" s="129"/>
    </row>
    <row r="6" spans="1:8" ht="15" customHeight="1" x14ac:dyDescent="0.25">
      <c r="A6" s="130" t="s">
        <v>24</v>
      </c>
      <c r="B6" s="117" t="str">
        <f>"Original Budget Estimates "&amp;MAIN!B1</f>
        <v>Original Budget Estimates 2025-26</v>
      </c>
      <c r="C6" s="117" t="str">
        <f>"Release Budget Estimate "&amp;MAIN!B1</f>
        <v>Release Budget Estimate 2025-26</v>
      </c>
      <c r="D6" s="119" t="s">
        <v>25</v>
      </c>
      <c r="E6" s="120"/>
      <c r="F6" s="119" t="s">
        <v>26</v>
      </c>
      <c r="G6" s="120"/>
      <c r="H6" s="132" t="s">
        <v>27</v>
      </c>
    </row>
    <row r="7" spans="1:8" ht="51" customHeight="1" x14ac:dyDescent="0.25">
      <c r="A7" s="131"/>
      <c r="B7" s="118"/>
      <c r="C7" s="118"/>
      <c r="D7" s="20" t="s">
        <v>28</v>
      </c>
      <c r="E7" s="20" t="s">
        <v>29</v>
      </c>
      <c r="F7" s="20" t="s">
        <v>28</v>
      </c>
      <c r="G7" s="20" t="s">
        <v>29</v>
      </c>
      <c r="H7" s="133"/>
    </row>
    <row r="8" spans="1:8" ht="17.25" customHeight="1" x14ac:dyDescent="0.35">
      <c r="A8" s="21" t="s">
        <v>30</v>
      </c>
      <c r="B8" s="22">
        <f t="shared" ref="B8:D8" si="0">B9+B20</f>
        <v>0</v>
      </c>
      <c r="C8" s="22">
        <f t="shared" si="0"/>
        <v>0</v>
      </c>
      <c r="D8" s="22">
        <f t="shared" si="0"/>
        <v>0</v>
      </c>
      <c r="E8" s="22">
        <f t="shared" ref="E8:E9" si="1">D8</f>
        <v>0</v>
      </c>
      <c r="F8" s="22">
        <f t="shared" ref="F8:G8" si="2">D8</f>
        <v>0</v>
      </c>
      <c r="G8" s="22">
        <f t="shared" si="2"/>
        <v>0</v>
      </c>
      <c r="H8" s="23"/>
    </row>
    <row r="9" spans="1:8" ht="17.25" customHeight="1" x14ac:dyDescent="0.35">
      <c r="A9" s="24" t="s">
        <v>31</v>
      </c>
      <c r="B9" s="25">
        <f t="shared" ref="B9:D9" si="3">B10+B15</f>
        <v>0</v>
      </c>
      <c r="C9" s="25">
        <f t="shared" si="3"/>
        <v>0</v>
      </c>
      <c r="D9" s="25">
        <f t="shared" si="3"/>
        <v>0</v>
      </c>
      <c r="E9" s="25">
        <f t="shared" si="1"/>
        <v>0</v>
      </c>
      <c r="F9" s="25">
        <f t="shared" ref="F9:G9" si="4">D9</f>
        <v>0</v>
      </c>
      <c r="G9" s="25">
        <f t="shared" si="4"/>
        <v>0</v>
      </c>
      <c r="H9" s="26"/>
    </row>
    <row r="10" spans="1:8" ht="17.399999999999999" x14ac:dyDescent="0.35">
      <c r="A10" s="27" t="s">
        <v>32</v>
      </c>
      <c r="B10" s="28">
        <f t="shared" ref="B10:G10" si="5">SUM(B11:B14)</f>
        <v>0</v>
      </c>
      <c r="C10" s="28">
        <f t="shared" si="5"/>
        <v>0</v>
      </c>
      <c r="D10" s="28">
        <f t="shared" si="5"/>
        <v>0</v>
      </c>
      <c r="E10" s="28">
        <f t="shared" si="5"/>
        <v>0</v>
      </c>
      <c r="F10" s="28">
        <f t="shared" si="5"/>
        <v>0</v>
      </c>
      <c r="G10" s="28">
        <f t="shared" si="5"/>
        <v>0</v>
      </c>
      <c r="H10" s="29"/>
    </row>
    <row r="11" spans="1:8" ht="17.399999999999999" x14ac:dyDescent="0.35">
      <c r="A11" s="74" t="s">
        <v>33</v>
      </c>
      <c r="B11" s="75"/>
      <c r="C11" s="75"/>
      <c r="D11" s="75"/>
      <c r="E11" s="31">
        <f t="shared" ref="E11:E12" si="6">D11</f>
        <v>0</v>
      </c>
      <c r="F11" s="31">
        <f t="shared" ref="F11:G11" si="7">D11</f>
        <v>0</v>
      </c>
      <c r="G11" s="31">
        <f t="shared" si="7"/>
        <v>0</v>
      </c>
      <c r="H11" s="29"/>
    </row>
    <row r="12" spans="1:8" ht="17.399999999999999" x14ac:dyDescent="0.35">
      <c r="A12" s="74" t="s">
        <v>76</v>
      </c>
      <c r="B12" s="75"/>
      <c r="C12" s="75"/>
      <c r="D12" s="75"/>
      <c r="E12" s="31">
        <f t="shared" si="6"/>
        <v>0</v>
      </c>
      <c r="F12" s="31">
        <f t="shared" ref="F12:G12" si="8">D12</f>
        <v>0</v>
      </c>
      <c r="G12" s="31">
        <f t="shared" si="8"/>
        <v>0</v>
      </c>
      <c r="H12" s="29"/>
    </row>
    <row r="13" spans="1:8" ht="17.399999999999999" x14ac:dyDescent="0.35">
      <c r="A13" s="86" t="s">
        <v>34</v>
      </c>
      <c r="B13" s="75"/>
      <c r="C13" s="75"/>
      <c r="D13" s="75"/>
      <c r="E13" s="31">
        <f t="shared" ref="E13:E14" si="9">D13</f>
        <v>0</v>
      </c>
      <c r="F13" s="31">
        <f t="shared" ref="F13:F14" si="10">D13</f>
        <v>0</v>
      </c>
      <c r="G13" s="31">
        <f t="shared" ref="G13:G14" si="11">E13</f>
        <v>0</v>
      </c>
      <c r="H13" s="29"/>
    </row>
    <row r="14" spans="1:8" ht="17.399999999999999" x14ac:dyDescent="0.35">
      <c r="A14" s="74" t="s">
        <v>77</v>
      </c>
      <c r="B14" s="75"/>
      <c r="C14" s="75"/>
      <c r="D14" s="75"/>
      <c r="E14" s="31">
        <f t="shared" si="9"/>
        <v>0</v>
      </c>
      <c r="F14" s="31">
        <f t="shared" si="10"/>
        <v>0</v>
      </c>
      <c r="G14" s="31">
        <f t="shared" si="11"/>
        <v>0</v>
      </c>
      <c r="H14" s="29"/>
    </row>
    <row r="15" spans="1:8" ht="17.399999999999999" x14ac:dyDescent="0.35">
      <c r="A15" s="87" t="s">
        <v>88</v>
      </c>
      <c r="B15" s="28">
        <f>SUM(B16:B19)</f>
        <v>0</v>
      </c>
      <c r="C15" s="28">
        <f>SUM(C16:C19)</f>
        <v>0</v>
      </c>
      <c r="D15" s="28">
        <f t="shared" ref="D15:G15" si="12">SUM(D16:D19)</f>
        <v>0</v>
      </c>
      <c r="E15" s="28">
        <f t="shared" si="12"/>
        <v>0</v>
      </c>
      <c r="F15" s="28">
        <f t="shared" si="12"/>
        <v>0</v>
      </c>
      <c r="G15" s="28">
        <f t="shared" si="12"/>
        <v>0</v>
      </c>
      <c r="H15" s="29"/>
    </row>
    <row r="16" spans="1:8" ht="17.399999999999999" x14ac:dyDescent="0.35">
      <c r="A16" s="74" t="s">
        <v>35</v>
      </c>
      <c r="B16" s="75"/>
      <c r="C16" s="75"/>
      <c r="D16" s="75"/>
      <c r="E16" s="31">
        <f t="shared" ref="E16:E52" si="13">D16</f>
        <v>0</v>
      </c>
      <c r="F16" s="31">
        <f t="shared" ref="F16:G16" si="14">D16</f>
        <v>0</v>
      </c>
      <c r="G16" s="31">
        <f t="shared" si="14"/>
        <v>0</v>
      </c>
      <c r="H16" s="29"/>
    </row>
    <row r="17" spans="1:8" ht="17.399999999999999" x14ac:dyDescent="0.35">
      <c r="A17" s="74" t="s">
        <v>78</v>
      </c>
      <c r="B17" s="75"/>
      <c r="C17" s="75"/>
      <c r="D17" s="75"/>
      <c r="E17" s="31">
        <f t="shared" ref="E17:E19" si="15">D17</f>
        <v>0</v>
      </c>
      <c r="F17" s="31">
        <f t="shared" ref="F17:F19" si="16">D17</f>
        <v>0</v>
      </c>
      <c r="G17" s="31">
        <f t="shared" ref="G17:G19" si="17">E17</f>
        <v>0</v>
      </c>
      <c r="H17" s="29"/>
    </row>
    <row r="18" spans="1:8" ht="17.399999999999999" x14ac:dyDescent="0.35">
      <c r="A18" s="74" t="s">
        <v>36</v>
      </c>
      <c r="B18" s="75"/>
      <c r="C18" s="75"/>
      <c r="D18" s="75"/>
      <c r="E18" s="31">
        <f t="shared" si="15"/>
        <v>0</v>
      </c>
      <c r="F18" s="31">
        <f t="shared" si="16"/>
        <v>0</v>
      </c>
      <c r="G18" s="31">
        <f t="shared" si="17"/>
        <v>0</v>
      </c>
      <c r="H18" s="29"/>
    </row>
    <row r="19" spans="1:8" ht="17.399999999999999" x14ac:dyDescent="0.35">
      <c r="A19" s="74" t="s">
        <v>79</v>
      </c>
      <c r="B19" s="75"/>
      <c r="C19" s="75"/>
      <c r="D19" s="75"/>
      <c r="E19" s="31">
        <f t="shared" si="15"/>
        <v>0</v>
      </c>
      <c r="F19" s="31">
        <f t="shared" si="16"/>
        <v>0</v>
      </c>
      <c r="G19" s="31">
        <f t="shared" si="17"/>
        <v>0</v>
      </c>
      <c r="H19" s="29"/>
    </row>
    <row r="20" spans="1:8" ht="17.399999999999999" x14ac:dyDescent="0.35">
      <c r="A20" s="32" t="s">
        <v>37</v>
      </c>
      <c r="B20" s="25">
        <f t="shared" ref="B20:D20" si="18">SUM(B21:B47)</f>
        <v>0</v>
      </c>
      <c r="C20" s="25">
        <f t="shared" si="18"/>
        <v>0</v>
      </c>
      <c r="D20" s="25">
        <f t="shared" si="18"/>
        <v>0</v>
      </c>
      <c r="E20" s="25">
        <f t="shared" si="13"/>
        <v>0</v>
      </c>
      <c r="F20" s="25">
        <f t="shared" ref="F20:G20" si="19">D20</f>
        <v>0</v>
      </c>
      <c r="G20" s="25">
        <f t="shared" si="19"/>
        <v>0</v>
      </c>
      <c r="H20" s="26"/>
    </row>
    <row r="21" spans="1:8" ht="17.399999999999999" x14ac:dyDescent="0.35">
      <c r="A21" s="74" t="s">
        <v>38</v>
      </c>
      <c r="B21" s="75"/>
      <c r="C21" s="75"/>
      <c r="D21" s="75"/>
      <c r="E21" s="31">
        <f t="shared" si="13"/>
        <v>0</v>
      </c>
      <c r="F21" s="31">
        <f t="shared" ref="F21:G21" si="20">D21</f>
        <v>0</v>
      </c>
      <c r="G21" s="31">
        <f t="shared" si="20"/>
        <v>0</v>
      </c>
      <c r="H21" s="29"/>
    </row>
    <row r="22" spans="1:8" ht="17.399999999999999" x14ac:dyDescent="0.35">
      <c r="A22" s="74" t="s">
        <v>39</v>
      </c>
      <c r="B22" s="75"/>
      <c r="C22" s="75"/>
      <c r="D22" s="75"/>
      <c r="E22" s="31">
        <f t="shared" si="13"/>
        <v>0</v>
      </c>
      <c r="F22" s="31">
        <f t="shared" ref="F22:G22" si="21">D22</f>
        <v>0</v>
      </c>
      <c r="G22" s="31">
        <f t="shared" si="21"/>
        <v>0</v>
      </c>
      <c r="H22" s="29"/>
    </row>
    <row r="23" spans="1:8" ht="17.399999999999999" x14ac:dyDescent="0.35">
      <c r="A23" s="74" t="s">
        <v>40</v>
      </c>
      <c r="B23" s="75"/>
      <c r="C23" s="75"/>
      <c r="D23" s="75"/>
      <c r="E23" s="31">
        <f t="shared" si="13"/>
        <v>0</v>
      </c>
      <c r="F23" s="31">
        <f t="shared" ref="F23:G23" si="22">D23</f>
        <v>0</v>
      </c>
      <c r="G23" s="31">
        <f t="shared" si="22"/>
        <v>0</v>
      </c>
      <c r="H23" s="29"/>
    </row>
    <row r="24" spans="1:8" ht="17.399999999999999" x14ac:dyDescent="0.35">
      <c r="A24" s="76" t="s">
        <v>41</v>
      </c>
      <c r="B24" s="75"/>
      <c r="C24" s="75"/>
      <c r="D24" s="75"/>
      <c r="E24" s="31">
        <f t="shared" si="13"/>
        <v>0</v>
      </c>
      <c r="F24" s="31">
        <f t="shared" ref="F24:G24" si="23">D24</f>
        <v>0</v>
      </c>
      <c r="G24" s="31">
        <f t="shared" si="23"/>
        <v>0</v>
      </c>
      <c r="H24" s="29"/>
    </row>
    <row r="25" spans="1:8" ht="15.75" customHeight="1" x14ac:dyDescent="0.35">
      <c r="A25" s="74" t="s">
        <v>42</v>
      </c>
      <c r="B25" s="75"/>
      <c r="C25" s="75"/>
      <c r="D25" s="75"/>
      <c r="E25" s="31">
        <f t="shared" si="13"/>
        <v>0</v>
      </c>
      <c r="F25" s="31">
        <f t="shared" ref="F25:G25" si="24">D25</f>
        <v>0</v>
      </c>
      <c r="G25" s="31">
        <f t="shared" si="24"/>
        <v>0</v>
      </c>
      <c r="H25" s="29"/>
    </row>
    <row r="26" spans="1:8" ht="15.75" customHeight="1" x14ac:dyDescent="0.35">
      <c r="A26" s="74" t="s">
        <v>43</v>
      </c>
      <c r="B26" s="75"/>
      <c r="C26" s="75"/>
      <c r="D26" s="75"/>
      <c r="E26" s="31">
        <f t="shared" si="13"/>
        <v>0</v>
      </c>
      <c r="F26" s="31">
        <f t="shared" ref="F26:G26" si="25">D26</f>
        <v>0</v>
      </c>
      <c r="G26" s="31">
        <f t="shared" si="25"/>
        <v>0</v>
      </c>
      <c r="H26" s="29"/>
    </row>
    <row r="27" spans="1:8" ht="15.75" customHeight="1" x14ac:dyDescent="0.35">
      <c r="A27" s="74" t="s">
        <v>44</v>
      </c>
      <c r="B27" s="75"/>
      <c r="C27" s="75"/>
      <c r="D27" s="75"/>
      <c r="E27" s="31">
        <f t="shared" si="13"/>
        <v>0</v>
      </c>
      <c r="F27" s="31">
        <f t="shared" ref="F27:G27" si="26">D27</f>
        <v>0</v>
      </c>
      <c r="G27" s="31">
        <f t="shared" si="26"/>
        <v>0</v>
      </c>
      <c r="H27" s="29"/>
    </row>
    <row r="28" spans="1:8" ht="15.75" customHeight="1" x14ac:dyDescent="0.35">
      <c r="A28" s="74" t="s">
        <v>80</v>
      </c>
      <c r="B28" s="75"/>
      <c r="C28" s="75"/>
      <c r="D28" s="75"/>
      <c r="E28" s="31">
        <f t="shared" si="13"/>
        <v>0</v>
      </c>
      <c r="F28" s="31">
        <f t="shared" ref="F28:G28" si="27">D28</f>
        <v>0</v>
      </c>
      <c r="G28" s="31">
        <f t="shared" si="27"/>
        <v>0</v>
      </c>
      <c r="H28" s="29"/>
    </row>
    <row r="29" spans="1:8" ht="15.75" customHeight="1" x14ac:dyDescent="0.35">
      <c r="A29" s="77" t="s">
        <v>45</v>
      </c>
      <c r="B29" s="75"/>
      <c r="C29" s="75"/>
      <c r="D29" s="75"/>
      <c r="E29" s="31">
        <f t="shared" si="13"/>
        <v>0</v>
      </c>
      <c r="F29" s="31">
        <f t="shared" ref="F29:G29" si="28">D29</f>
        <v>0</v>
      </c>
      <c r="G29" s="31">
        <f t="shared" si="28"/>
        <v>0</v>
      </c>
      <c r="H29" s="29"/>
    </row>
    <row r="30" spans="1:8" ht="15.75" customHeight="1" x14ac:dyDescent="0.35">
      <c r="A30" s="78" t="s">
        <v>46</v>
      </c>
      <c r="B30" s="75"/>
      <c r="C30" s="75"/>
      <c r="D30" s="75"/>
      <c r="E30" s="31">
        <f t="shared" si="13"/>
        <v>0</v>
      </c>
      <c r="F30" s="31">
        <f t="shared" ref="F30:G30" si="29">D30</f>
        <v>0</v>
      </c>
      <c r="G30" s="31">
        <f t="shared" si="29"/>
        <v>0</v>
      </c>
      <c r="H30" s="29"/>
    </row>
    <row r="31" spans="1:8" ht="15.75" customHeight="1" x14ac:dyDescent="0.35">
      <c r="A31" s="74" t="s">
        <v>47</v>
      </c>
      <c r="B31" s="75"/>
      <c r="C31" s="75"/>
      <c r="D31" s="75"/>
      <c r="E31" s="31">
        <f t="shared" si="13"/>
        <v>0</v>
      </c>
      <c r="F31" s="31">
        <f t="shared" ref="F31:G31" si="30">D31</f>
        <v>0</v>
      </c>
      <c r="G31" s="31">
        <f t="shared" si="30"/>
        <v>0</v>
      </c>
      <c r="H31" s="29"/>
    </row>
    <row r="32" spans="1:8" ht="16.5" customHeight="1" x14ac:dyDescent="0.35">
      <c r="A32" s="74" t="s">
        <v>48</v>
      </c>
      <c r="B32" s="75"/>
      <c r="C32" s="75"/>
      <c r="D32" s="75"/>
      <c r="E32" s="31">
        <f t="shared" si="13"/>
        <v>0</v>
      </c>
      <c r="F32" s="31">
        <f t="shared" ref="F32:G32" si="31">D32</f>
        <v>0</v>
      </c>
      <c r="G32" s="31">
        <f t="shared" si="31"/>
        <v>0</v>
      </c>
      <c r="H32" s="29"/>
    </row>
    <row r="33" spans="1:8" ht="15.75" customHeight="1" x14ac:dyDescent="0.35">
      <c r="A33" s="74" t="s">
        <v>49</v>
      </c>
      <c r="B33" s="75"/>
      <c r="C33" s="75"/>
      <c r="D33" s="75"/>
      <c r="E33" s="31">
        <f t="shared" si="13"/>
        <v>0</v>
      </c>
      <c r="F33" s="31">
        <f t="shared" ref="F33:G33" si="32">D33</f>
        <v>0</v>
      </c>
      <c r="G33" s="31">
        <f t="shared" si="32"/>
        <v>0</v>
      </c>
      <c r="H33" s="29"/>
    </row>
    <row r="34" spans="1:8" ht="15.75" customHeight="1" x14ac:dyDescent="0.35">
      <c r="A34" s="74" t="s">
        <v>50</v>
      </c>
      <c r="B34" s="75"/>
      <c r="C34" s="75"/>
      <c r="D34" s="75"/>
      <c r="E34" s="31">
        <f t="shared" si="13"/>
        <v>0</v>
      </c>
      <c r="F34" s="31">
        <f t="shared" ref="F34:G34" si="33">D34</f>
        <v>0</v>
      </c>
      <c r="G34" s="31">
        <f t="shared" si="33"/>
        <v>0</v>
      </c>
      <c r="H34" s="29"/>
    </row>
    <row r="35" spans="1:8" ht="15.75" customHeight="1" x14ac:dyDescent="0.35">
      <c r="A35" s="79" t="s">
        <v>82</v>
      </c>
      <c r="B35" s="75"/>
      <c r="C35" s="75"/>
      <c r="D35" s="75"/>
      <c r="E35" s="31">
        <f t="shared" si="13"/>
        <v>0</v>
      </c>
      <c r="F35" s="31">
        <f t="shared" ref="F35:G35" si="34">D35</f>
        <v>0</v>
      </c>
      <c r="G35" s="31">
        <f t="shared" si="34"/>
        <v>0</v>
      </c>
      <c r="H35" s="29"/>
    </row>
    <row r="36" spans="1:8" ht="15.75" customHeight="1" x14ac:dyDescent="0.35">
      <c r="A36" s="74" t="s">
        <v>51</v>
      </c>
      <c r="B36" s="75"/>
      <c r="C36" s="75"/>
      <c r="D36" s="75"/>
      <c r="E36" s="31">
        <f t="shared" si="13"/>
        <v>0</v>
      </c>
      <c r="F36" s="31">
        <f t="shared" ref="F36:G36" si="35">D36</f>
        <v>0</v>
      </c>
      <c r="G36" s="31">
        <f t="shared" si="35"/>
        <v>0</v>
      </c>
      <c r="H36" s="29"/>
    </row>
    <row r="37" spans="1:8" ht="15.75" customHeight="1" x14ac:dyDescent="0.35">
      <c r="A37" s="79" t="s">
        <v>84</v>
      </c>
      <c r="B37" s="75"/>
      <c r="C37" s="75"/>
      <c r="D37" s="75"/>
      <c r="E37" s="31">
        <f t="shared" si="13"/>
        <v>0</v>
      </c>
      <c r="F37" s="31">
        <f t="shared" ref="F37:G37" si="36">D37</f>
        <v>0</v>
      </c>
      <c r="G37" s="31">
        <f t="shared" si="36"/>
        <v>0</v>
      </c>
      <c r="H37" s="29"/>
    </row>
    <row r="38" spans="1:8" ht="15.75" customHeight="1" x14ac:dyDescent="0.35">
      <c r="A38" s="74" t="s">
        <v>81</v>
      </c>
      <c r="B38" s="75"/>
      <c r="C38" s="75"/>
      <c r="D38" s="75"/>
      <c r="E38" s="31">
        <f t="shared" si="13"/>
        <v>0</v>
      </c>
      <c r="F38" s="31">
        <f t="shared" ref="F38:G38" si="37">D38</f>
        <v>0</v>
      </c>
      <c r="G38" s="31">
        <f t="shared" si="37"/>
        <v>0</v>
      </c>
      <c r="H38" s="29"/>
    </row>
    <row r="39" spans="1:8" ht="15.75" customHeight="1" x14ac:dyDescent="0.35">
      <c r="A39" s="74" t="s">
        <v>52</v>
      </c>
      <c r="B39" s="75"/>
      <c r="C39" s="75"/>
      <c r="D39" s="75"/>
      <c r="E39" s="31">
        <f t="shared" si="13"/>
        <v>0</v>
      </c>
      <c r="F39" s="31">
        <f t="shared" ref="F39:G39" si="38">D39</f>
        <v>0</v>
      </c>
      <c r="G39" s="31">
        <f t="shared" si="38"/>
        <v>0</v>
      </c>
      <c r="H39" s="29"/>
    </row>
    <row r="40" spans="1:8" ht="15.75" customHeight="1" x14ac:dyDescent="0.35">
      <c r="A40" s="74" t="s">
        <v>87</v>
      </c>
      <c r="B40" s="75"/>
      <c r="C40" s="75"/>
      <c r="D40" s="75"/>
      <c r="E40" s="31">
        <f t="shared" si="13"/>
        <v>0</v>
      </c>
      <c r="F40" s="31">
        <f t="shared" ref="F40:G40" si="39">D40</f>
        <v>0</v>
      </c>
      <c r="G40" s="31">
        <f t="shared" si="39"/>
        <v>0</v>
      </c>
      <c r="H40" s="29"/>
    </row>
    <row r="41" spans="1:8" ht="15.75" customHeight="1" x14ac:dyDescent="0.35">
      <c r="A41" s="74" t="s">
        <v>103</v>
      </c>
      <c r="B41" s="75"/>
      <c r="C41" s="75"/>
      <c r="D41" s="75"/>
      <c r="E41" s="31">
        <f t="shared" ref="E41:E46" si="40">D41</f>
        <v>0</v>
      </c>
      <c r="F41" s="31">
        <f t="shared" ref="F41:F46" si="41">D41</f>
        <v>0</v>
      </c>
      <c r="G41" s="31">
        <f t="shared" ref="G41:G46" si="42">E41</f>
        <v>0</v>
      </c>
      <c r="H41" s="29"/>
    </row>
    <row r="42" spans="1:8" ht="15.75" customHeight="1" x14ac:dyDescent="0.35">
      <c r="A42" s="74" t="s">
        <v>105</v>
      </c>
      <c r="B42" s="75"/>
      <c r="C42" s="75"/>
      <c r="D42" s="75"/>
      <c r="E42" s="31">
        <f t="shared" si="40"/>
        <v>0</v>
      </c>
      <c r="F42" s="31">
        <f t="shared" si="41"/>
        <v>0</v>
      </c>
      <c r="G42" s="31">
        <f t="shared" si="42"/>
        <v>0</v>
      </c>
      <c r="H42" s="29"/>
    </row>
    <row r="43" spans="1:8" ht="15.75" customHeight="1" x14ac:dyDescent="0.35">
      <c r="A43" s="74" t="s">
        <v>53</v>
      </c>
      <c r="B43" s="75"/>
      <c r="C43" s="75"/>
      <c r="D43" s="75"/>
      <c r="E43" s="31">
        <f t="shared" si="40"/>
        <v>0</v>
      </c>
      <c r="F43" s="31">
        <f t="shared" si="41"/>
        <v>0</v>
      </c>
      <c r="G43" s="31">
        <f t="shared" si="42"/>
        <v>0</v>
      </c>
      <c r="H43" s="29"/>
    </row>
    <row r="44" spans="1:8" ht="15.75" customHeight="1" x14ac:dyDescent="0.35">
      <c r="A44" s="74" t="s">
        <v>83</v>
      </c>
      <c r="B44" s="75"/>
      <c r="C44" s="75"/>
      <c r="D44" s="75"/>
      <c r="E44" s="31">
        <f t="shared" si="40"/>
        <v>0</v>
      </c>
      <c r="F44" s="31">
        <f t="shared" si="41"/>
        <v>0</v>
      </c>
      <c r="G44" s="31">
        <f t="shared" si="42"/>
        <v>0</v>
      </c>
      <c r="H44" s="29"/>
    </row>
    <row r="45" spans="1:8" ht="15.75" customHeight="1" x14ac:dyDescent="0.35">
      <c r="A45" s="74" t="s">
        <v>83</v>
      </c>
      <c r="B45" s="75"/>
      <c r="C45" s="75"/>
      <c r="D45" s="75"/>
      <c r="E45" s="31">
        <f t="shared" si="40"/>
        <v>0</v>
      </c>
      <c r="F45" s="31">
        <f t="shared" si="41"/>
        <v>0</v>
      </c>
      <c r="G45" s="31">
        <f t="shared" si="42"/>
        <v>0</v>
      </c>
      <c r="H45" s="29"/>
    </row>
    <row r="46" spans="1:8" ht="15.75" customHeight="1" x14ac:dyDescent="0.35">
      <c r="A46" s="74" t="s">
        <v>83</v>
      </c>
      <c r="B46" s="75"/>
      <c r="C46" s="75"/>
      <c r="D46" s="75"/>
      <c r="E46" s="31">
        <f t="shared" si="40"/>
        <v>0</v>
      </c>
      <c r="F46" s="31">
        <f t="shared" si="41"/>
        <v>0</v>
      </c>
      <c r="G46" s="31">
        <f t="shared" si="42"/>
        <v>0</v>
      </c>
      <c r="H46" s="29"/>
    </row>
    <row r="47" spans="1:8" ht="15.75" customHeight="1" x14ac:dyDescent="0.35">
      <c r="A47" s="74" t="s">
        <v>54</v>
      </c>
      <c r="B47" s="75"/>
      <c r="C47" s="75"/>
      <c r="D47" s="75"/>
      <c r="E47" s="31">
        <f t="shared" si="13"/>
        <v>0</v>
      </c>
      <c r="F47" s="31">
        <f t="shared" ref="F47:G47" si="43">D47</f>
        <v>0</v>
      </c>
      <c r="G47" s="31">
        <f t="shared" si="43"/>
        <v>0</v>
      </c>
      <c r="H47" s="29"/>
    </row>
    <row r="48" spans="1:8" ht="15.75" customHeight="1" x14ac:dyDescent="0.35">
      <c r="A48" s="74" t="s">
        <v>104</v>
      </c>
      <c r="B48" s="75"/>
      <c r="C48" s="75"/>
      <c r="D48" s="75"/>
      <c r="E48" s="31">
        <f t="shared" si="13"/>
        <v>0</v>
      </c>
      <c r="F48" s="31">
        <f t="shared" ref="F48:G48" si="44">D48</f>
        <v>0</v>
      </c>
      <c r="G48" s="31">
        <f t="shared" si="44"/>
        <v>0</v>
      </c>
      <c r="H48" s="29"/>
    </row>
    <row r="49" spans="1:8" ht="15.75" customHeight="1" x14ac:dyDescent="0.35">
      <c r="A49" s="74" t="s">
        <v>55</v>
      </c>
      <c r="B49" s="75"/>
      <c r="C49" s="75"/>
      <c r="D49" s="75"/>
      <c r="E49" s="31">
        <f t="shared" si="13"/>
        <v>0</v>
      </c>
      <c r="F49" s="31">
        <f t="shared" ref="F49:G49" si="45">D49</f>
        <v>0</v>
      </c>
      <c r="G49" s="31">
        <f t="shared" si="45"/>
        <v>0</v>
      </c>
      <c r="H49" s="29"/>
    </row>
    <row r="50" spans="1:8" ht="15.75" customHeight="1" x14ac:dyDescent="0.35">
      <c r="A50" s="74" t="s">
        <v>56</v>
      </c>
      <c r="B50" s="75"/>
      <c r="C50" s="75"/>
      <c r="D50" s="75"/>
      <c r="E50" s="31">
        <f t="shared" si="13"/>
        <v>0</v>
      </c>
      <c r="F50" s="31">
        <f t="shared" ref="F50:G50" si="46">D50</f>
        <v>0</v>
      </c>
      <c r="G50" s="31">
        <f t="shared" si="46"/>
        <v>0</v>
      </c>
      <c r="H50" s="29"/>
    </row>
    <row r="51" spans="1:8" ht="15.75" customHeight="1" x14ac:dyDescent="0.35">
      <c r="A51" s="33" t="s">
        <v>57</v>
      </c>
      <c r="B51" s="34">
        <f t="shared" ref="B51:D51" si="47">SUM(B48:B50)</f>
        <v>0</v>
      </c>
      <c r="C51" s="34">
        <f t="shared" si="47"/>
        <v>0</v>
      </c>
      <c r="D51" s="34">
        <f t="shared" si="47"/>
        <v>0</v>
      </c>
      <c r="E51" s="34">
        <f t="shared" si="13"/>
        <v>0</v>
      </c>
      <c r="F51" s="34">
        <f t="shared" ref="F51:G51" si="48">D51</f>
        <v>0</v>
      </c>
      <c r="G51" s="34">
        <f t="shared" si="48"/>
        <v>0</v>
      </c>
      <c r="H51" s="35"/>
    </row>
    <row r="52" spans="1:8" ht="25.5" customHeight="1" x14ac:dyDescent="0.25">
      <c r="A52" s="36" t="s">
        <v>58</v>
      </c>
      <c r="B52" s="37">
        <f t="shared" ref="B52:D52" si="49">B51+B8</f>
        <v>0</v>
      </c>
      <c r="C52" s="37">
        <f t="shared" si="49"/>
        <v>0</v>
      </c>
      <c r="D52" s="37">
        <f t="shared" si="49"/>
        <v>0</v>
      </c>
      <c r="E52" s="37">
        <f t="shared" si="13"/>
        <v>0</v>
      </c>
      <c r="F52" s="37">
        <f t="shared" ref="F52:G52" si="50">D52</f>
        <v>0</v>
      </c>
      <c r="G52" s="37">
        <f t="shared" si="50"/>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rUB8jimOdcM6CTKnT99pILmK6lC1OnVJMVz2gOr8ZVB2gjIMldW7REPulenJAwxR6bsn5+8Z9t0PhIbr2UPzdA==" saltValue="tWhN+U0igj+PvfuPrSy7aA=="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honeticPr fontId="29" type="noConversion"/>
  <pageMargins left="0.29166666666666702" right="0.14583333333333301" top="0.53125" bottom="0.5" header="0" footer="0"/>
  <pageSetup paperSize="9" scale="86" fitToHeight="0" orientation="landscape" r:id="rId1"/>
  <headerFooter>
    <oddHeader>&amp;C&amp;"-,Bold"&amp;Uhttps://eduinsider.pk/</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D11" sqref="D11"/>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'July 2026'!H3</f>
        <v>GY-0000</v>
      </c>
    </row>
    <row r="4" spans="1:8" ht="23.4" x14ac:dyDescent="0.45">
      <c r="A4" s="124" t="str">
        <f>'July 2026'!A4:D4</f>
        <v>Name of School: Govt. High School Jalal Balaggan</v>
      </c>
      <c r="B4" s="98"/>
      <c r="C4" s="98"/>
      <c r="D4" s="98"/>
      <c r="F4" s="18" t="s">
        <v>23</v>
      </c>
      <c r="G4" s="39" t="str">
        <f>MAIN!B10</f>
        <v>August 2026</v>
      </c>
    </row>
    <row r="5" spans="1:8" ht="18" x14ac:dyDescent="0.25">
      <c r="A5" s="125" t="str">
        <f>'July 2026'!A5:C5</f>
        <v>Name of DDO with Cell No. Name 0300-0000000</v>
      </c>
      <c r="B5" s="126"/>
      <c r="C5" s="127"/>
      <c r="D5" s="128" t="str">
        <f>'July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2.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D8+'July 2026'!E8</f>
        <v>0</v>
      </c>
      <c r="F8" s="22">
        <f t="shared" ref="F8:G8" si="0">D8</f>
        <v>0</v>
      </c>
      <c r="G8" s="22">
        <f t="shared" si="0"/>
        <v>0</v>
      </c>
      <c r="H8" s="23"/>
    </row>
    <row r="9" spans="1:8" ht="17.399999999999999" x14ac:dyDescent="0.35">
      <c r="A9" s="24" t="str">
        <f>'July 2026'!A9</f>
        <v>TOTAL PAY</v>
      </c>
      <c r="B9" s="25">
        <f>'July 2026'!B9</f>
        <v>0</v>
      </c>
      <c r="C9" s="25"/>
      <c r="D9" s="81">
        <f>D10+D15</f>
        <v>0</v>
      </c>
      <c r="E9" s="25">
        <f>D9+'July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D11+'July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D12+'July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D13+'July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D14+'July 2026'!E14</f>
        <v>0</v>
      </c>
      <c r="F14" s="31">
        <f t="shared" si="5"/>
        <v>0</v>
      </c>
      <c r="G14" s="31">
        <f t="shared" si="6"/>
        <v>0</v>
      </c>
      <c r="H14" s="29"/>
    </row>
    <row r="15" spans="1:8" ht="17.399999999999999" x14ac:dyDescent="0.35">
      <c r="A15" s="27" t="str">
        <f>'July 2026'!A15</f>
        <v>TOTAL BASIC PAY OF STAFF</v>
      </c>
      <c r="B15" s="28">
        <f>SUM(B16:B19)</f>
        <v>0</v>
      </c>
      <c r="C15" s="28">
        <f>SUM(C16:C19)</f>
        <v>0</v>
      </c>
      <c r="D15" s="82">
        <f t="shared" ref="D15:G15" si="7">SUM(D16:D19)</f>
        <v>0</v>
      </c>
      <c r="E15" s="28">
        <f t="shared" si="7"/>
        <v>0</v>
      </c>
      <c r="F15" s="28">
        <f t="shared" si="7"/>
        <v>0</v>
      </c>
      <c r="G15" s="28">
        <f t="shared" si="7"/>
        <v>0</v>
      </c>
      <c r="H15" s="29"/>
    </row>
    <row r="16" spans="1:8" ht="17.399999999999999" x14ac:dyDescent="0.35">
      <c r="A16" s="30" t="str">
        <f>'July 2026'!A16</f>
        <v>A01151-BASIC PAY</v>
      </c>
      <c r="B16" s="31">
        <f>'July 2026'!B16</f>
        <v>0</v>
      </c>
      <c r="C16" s="31"/>
      <c r="D16" s="75"/>
      <c r="E16" s="31">
        <f>D16+'July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D17+'July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D18+'July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D19+'July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D20+'July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D21+'July 2026'!E21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D22+'July 2026'!E22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D23+'July 2026'!E23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D24+'July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D25+'July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D26+'July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D27+'July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D28+'July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D29+'July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D30+'July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D31+'July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D32+'July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D33+'July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D34+'July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D35+'July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D36+'July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D37+'July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D38+'July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D39+'July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D40+'July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D41+'July 2026'!E41</f>
        <v>0</v>
      </c>
      <c r="F41" s="31">
        <f t="shared" ref="F41:F43" si="32">D41</f>
        <v>0</v>
      </c>
      <c r="G41" s="31">
        <f t="shared" ref="G41:G43" si="33">E41</f>
        <v>0</v>
      </c>
      <c r="H41" s="29"/>
    </row>
    <row r="42" spans="1:8" ht="15.75" customHeight="1" x14ac:dyDescent="0.35">
      <c r="A42" s="30" t="str">
        <f>'July 2026'!A42</f>
        <v>A0125X-AD-HOC RELIEF ALLOWANCE-2026</v>
      </c>
      <c r="B42" s="31">
        <f>'July 2026'!B42</f>
        <v>0</v>
      </c>
      <c r="C42" s="31"/>
      <c r="D42" s="75"/>
      <c r="E42" s="31">
        <f>D42+'July 2026'!E42</f>
        <v>0</v>
      </c>
      <c r="F42" s="31">
        <f t="shared" si="32"/>
        <v>0</v>
      </c>
      <c r="G42" s="31">
        <f t="shared" si="33"/>
        <v>0</v>
      </c>
      <c r="H42" s="29"/>
    </row>
    <row r="43" spans="1:8" ht="15.75" customHeight="1" x14ac:dyDescent="0.35">
      <c r="A43" s="30" t="str">
        <f>'July 2026'!A43</f>
        <v>A01270-30% SSB</v>
      </c>
      <c r="B43" s="31">
        <f>'July 2026'!B43</f>
        <v>0</v>
      </c>
      <c r="C43" s="31"/>
      <c r="D43" s="75"/>
      <c r="E43" s="31">
        <f>D43+'July 2026'!E43</f>
        <v>0</v>
      </c>
      <c r="F43" s="31">
        <f t="shared" si="32"/>
        <v>0</v>
      </c>
      <c r="G43" s="31">
        <f t="shared" si="33"/>
        <v>0</v>
      </c>
      <c r="H43" s="29"/>
    </row>
    <row r="44" spans="1:8" ht="15.75" customHeight="1" x14ac:dyDescent="0.35">
      <c r="A44" s="30" t="str">
        <f>'July 2026'!A44</f>
        <v>-</v>
      </c>
      <c r="B44" s="31">
        <f>'July 2026'!B44</f>
        <v>0</v>
      </c>
      <c r="C44" s="31"/>
      <c r="D44" s="75"/>
      <c r="E44" s="31">
        <f>D44+'July 2026'!E44</f>
        <v>0</v>
      </c>
      <c r="F44" s="31">
        <f t="shared" ref="F44:F47" si="34">D44</f>
        <v>0</v>
      </c>
      <c r="G44" s="31">
        <f t="shared" ref="G44:G47" si="35">E44</f>
        <v>0</v>
      </c>
      <c r="H44" s="29"/>
    </row>
    <row r="45" spans="1:8" ht="15.75" customHeight="1" x14ac:dyDescent="0.35">
      <c r="A45" s="30" t="str">
        <f>'July 2026'!A45</f>
        <v>-</v>
      </c>
      <c r="B45" s="31">
        <f>'July 2026'!B45</f>
        <v>0</v>
      </c>
      <c r="C45" s="31"/>
      <c r="D45" s="75"/>
      <c r="E45" s="31">
        <f>D45+'July 2026'!E45</f>
        <v>0</v>
      </c>
      <c r="F45" s="31">
        <f t="shared" si="34"/>
        <v>0</v>
      </c>
      <c r="G45" s="31">
        <f t="shared" si="35"/>
        <v>0</v>
      </c>
      <c r="H45" s="29"/>
    </row>
    <row r="46" spans="1:8" ht="15.75" customHeight="1" x14ac:dyDescent="0.35">
      <c r="A46" s="30" t="str">
        <f>'July 2026'!A46</f>
        <v>-</v>
      </c>
      <c r="B46" s="31">
        <f>'July 2026'!B46</f>
        <v>0</v>
      </c>
      <c r="C46" s="31"/>
      <c r="D46" s="75"/>
      <c r="E46" s="31">
        <f>D46+'July 2026'!E46</f>
        <v>0</v>
      </c>
      <c r="F46" s="31">
        <f t="shared" si="34"/>
        <v>0</v>
      </c>
      <c r="G46" s="31">
        <f t="shared" si="35"/>
        <v>0</v>
      </c>
      <c r="H46" s="29"/>
    </row>
    <row r="47" spans="1:8" ht="15.75" customHeight="1" x14ac:dyDescent="0.35">
      <c r="A47" s="30" t="str">
        <f>'July 2026'!A47</f>
        <v>A01299-OTHERS</v>
      </c>
      <c r="B47" s="31">
        <f>'July 2026'!B47</f>
        <v>0</v>
      </c>
      <c r="C47" s="31"/>
      <c r="D47" s="75"/>
      <c r="E47" s="31">
        <f>D47+'July 2026'!E47</f>
        <v>0</v>
      </c>
      <c r="F47" s="31">
        <f t="shared" si="34"/>
        <v>0</v>
      </c>
      <c r="G47" s="31">
        <f t="shared" si="35"/>
        <v>0</v>
      </c>
      <c r="H47" s="29"/>
    </row>
    <row r="48" spans="1:8" ht="15.75" customHeight="1" x14ac:dyDescent="0.35">
      <c r="A48" s="30" t="str">
        <f>'July 2026'!A48</f>
        <v>A03959-STI PAY</v>
      </c>
      <c r="B48" s="31">
        <f>'July 2026'!B48</f>
        <v>0</v>
      </c>
      <c r="C48" s="31"/>
      <c r="D48" s="75"/>
      <c r="E48" s="31">
        <f>D48+'July 2026'!E48</f>
        <v>0</v>
      </c>
      <c r="F48" s="31">
        <f t="shared" ref="F48:G48" si="36">D48</f>
        <v>0</v>
      </c>
      <c r="G48" s="31">
        <f t="shared" si="36"/>
        <v>0</v>
      </c>
      <c r="H48" s="29"/>
    </row>
    <row r="49" spans="1:8" ht="15.75" customHeight="1" x14ac:dyDescent="0.35">
      <c r="A49" s="30" t="str">
        <f>'July 2026'!A49</f>
        <v>A04114-SUPERANNUATION ENCASHMENT OF L.P.R</v>
      </c>
      <c r="B49" s="31">
        <f>'July 2026'!B49</f>
        <v>0</v>
      </c>
      <c r="C49" s="31"/>
      <c r="D49" s="75"/>
      <c r="E49" s="31">
        <f>D49+'July 2026'!E49</f>
        <v>0</v>
      </c>
      <c r="F49" s="31">
        <f t="shared" ref="F49:G49" si="37">D49</f>
        <v>0</v>
      </c>
      <c r="G49" s="31">
        <f t="shared" si="37"/>
        <v>0</v>
      </c>
      <c r="H49" s="29"/>
    </row>
    <row r="50" spans="1:8" ht="15.75" customHeight="1" x14ac:dyDescent="0.35">
      <c r="A50" s="30" t="str">
        <f>'July 2026'!A50</f>
        <v>A05216-FIN. ASSIS. TO THE FAMILIES OF G. SERV</v>
      </c>
      <c r="B50" s="31">
        <f>'July 2026'!B50</f>
        <v>0</v>
      </c>
      <c r="C50" s="31"/>
      <c r="D50" s="75"/>
      <c r="E50" s="31">
        <f>D50+'July 2026'!E50</f>
        <v>0</v>
      </c>
      <c r="F50" s="31">
        <f t="shared" ref="F50:G50" si="38">D50</f>
        <v>0</v>
      </c>
      <c r="G50" s="31">
        <f t="shared" si="38"/>
        <v>0</v>
      </c>
      <c r="H50" s="29"/>
    </row>
    <row r="51" spans="1:8" ht="15.75" customHeight="1" x14ac:dyDescent="0.35">
      <c r="A51" s="33" t="str">
        <f>'July 2026'!A51</f>
        <v>TOTAL NON SALARY</v>
      </c>
      <c r="B51" s="34">
        <f>'July 2026'!B51</f>
        <v>0</v>
      </c>
      <c r="C51" s="34"/>
      <c r="D51" s="83">
        <f>SUM(D48:D50)</f>
        <v>0</v>
      </c>
      <c r="E51" s="34">
        <f>D51+'July 2026'!E51</f>
        <v>0</v>
      </c>
      <c r="F51" s="34">
        <f t="shared" ref="F51:G51" si="39">D51</f>
        <v>0</v>
      </c>
      <c r="G51" s="34">
        <f t="shared" si="39"/>
        <v>0</v>
      </c>
      <c r="H51" s="35"/>
    </row>
    <row r="52" spans="1:8" ht="23.25" customHeight="1" x14ac:dyDescent="0.25">
      <c r="A52" s="36" t="str">
        <f>'July 2026'!A52</f>
        <v>GRAND TOTAL OF DEA GUJRANWALA</v>
      </c>
      <c r="B52" s="37">
        <f>'July 2026'!B52</f>
        <v>0</v>
      </c>
      <c r="C52" s="37"/>
      <c r="D52" s="84">
        <f>D51+D8</f>
        <v>0</v>
      </c>
      <c r="E52" s="37">
        <f>D52+'July 2026'!E52</f>
        <v>0</v>
      </c>
      <c r="F52" s="37">
        <f t="shared" ref="F52:G52" si="40">D52</f>
        <v>0</v>
      </c>
      <c r="G52" s="37">
        <f t="shared" si="40"/>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FpwWr4inFn8pvzj3IefEN0t7Fkr8E4c3Da+fNYW0PS+YE3SUCvGawHIUtRoPI4bt+MXCkOfX+BbtV4I5R+aa8Q==" saltValue="ABYypawBSaPURWzN9gz1qg=="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D7" sqref="D7"/>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'August 2026'!H3</f>
        <v>GY-0000</v>
      </c>
    </row>
    <row r="4" spans="1:8" ht="23.4" x14ac:dyDescent="0.45">
      <c r="A4" s="124" t="str">
        <f>'August 2026'!A4:D4</f>
        <v>Name of School: Govt. High School Jalal Balaggan</v>
      </c>
      <c r="B4" s="98"/>
      <c r="C4" s="98"/>
      <c r="D4" s="98"/>
      <c r="F4" s="18" t="s">
        <v>23</v>
      </c>
      <c r="G4" s="39" t="str">
        <f>MAIN!B11</f>
        <v>September 2026</v>
      </c>
    </row>
    <row r="5" spans="1:8" ht="18" x14ac:dyDescent="0.25">
      <c r="A5" s="125" t="str">
        <f>'August 2026'!A5:C5</f>
        <v>Name of DDO with Cell No. Name 0300-0000000</v>
      </c>
      <c r="B5" s="126"/>
      <c r="C5" s="127"/>
      <c r="D5" s="128" t="str">
        <f>'August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0.2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D8+'August 2026'!E8</f>
        <v>0</v>
      </c>
      <c r="F8" s="22">
        <f t="shared" ref="F8:G8" si="0">D8</f>
        <v>0</v>
      </c>
      <c r="G8" s="22">
        <f t="shared" si="0"/>
        <v>0</v>
      </c>
      <c r="H8" s="23"/>
    </row>
    <row r="9" spans="1:8" ht="17.399999999999999" x14ac:dyDescent="0.35">
      <c r="A9" s="24" t="str">
        <f>'July 2026'!A9</f>
        <v>TOTAL PAY</v>
      </c>
      <c r="B9" s="25">
        <f>'July 2026'!B9</f>
        <v>0</v>
      </c>
      <c r="C9" s="25"/>
      <c r="D9" s="81">
        <f>D10+D15</f>
        <v>0</v>
      </c>
      <c r="E9" s="25">
        <f>D9+'August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D11+'August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D12+'August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D13+'August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D14+'August 2026'!E14</f>
        <v>0</v>
      </c>
      <c r="F14" s="31">
        <f t="shared" si="5"/>
        <v>0</v>
      </c>
      <c r="G14" s="31">
        <f t="shared" si="6"/>
        <v>0</v>
      </c>
      <c r="H14" s="29"/>
    </row>
    <row r="15" spans="1:8" ht="17.399999999999999" x14ac:dyDescent="0.35">
      <c r="A15" s="27" t="str">
        <f>'July 2026'!A15</f>
        <v>TOTAL BASIC PAY OF STAFF</v>
      </c>
      <c r="B15" s="28">
        <f>SUM(B16:B19)</f>
        <v>0</v>
      </c>
      <c r="C15" s="28">
        <f>SUM(C16:C19)</f>
        <v>0</v>
      </c>
      <c r="D15" s="82">
        <f t="shared" ref="D15:G15" si="7">SUM(D16:D19)</f>
        <v>0</v>
      </c>
      <c r="E15" s="28">
        <f t="shared" si="7"/>
        <v>0</v>
      </c>
      <c r="F15" s="28">
        <f t="shared" si="7"/>
        <v>0</v>
      </c>
      <c r="G15" s="28">
        <f t="shared" si="7"/>
        <v>0</v>
      </c>
      <c r="H15" s="29"/>
    </row>
    <row r="16" spans="1:8" ht="17.399999999999999" x14ac:dyDescent="0.35">
      <c r="A16" s="30" t="str">
        <f>'July 2026'!A16</f>
        <v>A01151-BASIC PAY</v>
      </c>
      <c r="B16" s="31">
        <f>'July 2026'!B16</f>
        <v>0</v>
      </c>
      <c r="C16" s="31"/>
      <c r="D16" s="75"/>
      <c r="E16" s="31">
        <f>D16+'August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D17+'August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D18+'August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D19+'August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D20+'August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D21+'August 2026'!E21</f>
        <v>0</v>
      </c>
      <c r="F21" s="31">
        <f t="shared" ref="F21:G21" si="12">D21</f>
        <v>0</v>
      </c>
      <c r="G21" s="31">
        <f t="shared" si="12"/>
        <v>0</v>
      </c>
      <c r="H21" s="29"/>
    </row>
    <row r="22" spans="1:8" ht="17.25" customHeight="1" x14ac:dyDescent="0.35">
      <c r="A22" s="30" t="str">
        <f>'July 2026'!A22</f>
        <v>A01202-HOUSE RENT ALLOWANCE</v>
      </c>
      <c r="B22" s="31">
        <f>'July 2026'!B22</f>
        <v>0</v>
      </c>
      <c r="C22" s="31"/>
      <c r="D22" s="75"/>
      <c r="E22" s="31">
        <f>D22+'August 2026'!E22</f>
        <v>0</v>
      </c>
      <c r="F22" s="31">
        <f t="shared" ref="F22:G22" si="13">D22</f>
        <v>0</v>
      </c>
      <c r="G22" s="31">
        <f t="shared" si="13"/>
        <v>0</v>
      </c>
      <c r="H22" s="29"/>
    </row>
    <row r="23" spans="1:8" ht="17.25" customHeight="1" x14ac:dyDescent="0.35">
      <c r="A23" s="30" t="str">
        <f>'July 2026'!A23</f>
        <v>A01203-CONVEYANCE ALLOWANCE</v>
      </c>
      <c r="B23" s="31">
        <f>'July 2026'!B23</f>
        <v>0</v>
      </c>
      <c r="C23" s="31"/>
      <c r="D23" s="75"/>
      <c r="E23" s="31">
        <f>D23+'August 2026'!E23</f>
        <v>0</v>
      </c>
      <c r="F23" s="31">
        <f t="shared" ref="F23:G23" si="14">D23</f>
        <v>0</v>
      </c>
      <c r="G23" s="31">
        <f t="shared" si="14"/>
        <v>0</v>
      </c>
      <c r="H23" s="29"/>
    </row>
    <row r="24" spans="1:8" ht="17.25" customHeight="1" x14ac:dyDescent="0.35">
      <c r="A24" s="30" t="str">
        <f>'July 2026'!A24</f>
        <v>A0120D-INTEGRATED ALLOWANCE</v>
      </c>
      <c r="B24" s="31">
        <f>'July 2026'!B24</f>
        <v>0</v>
      </c>
      <c r="C24" s="31"/>
      <c r="D24" s="75"/>
      <c r="E24" s="31">
        <f>D24+'August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D25+'August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D26+'August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D27+'August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D28+'August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D29+'August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D30+'August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D31+'August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D32+'August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D33+'August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D34+'August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D35+'August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D36+'August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D37+'August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D38+'August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D39+'August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D40+'August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D41+'August 2026'!E41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D42+'August 2026'!E42</f>
        <v>0</v>
      </c>
      <c r="F42" s="31">
        <f t="shared" si="32"/>
        <v>0</v>
      </c>
      <c r="G42" s="31">
        <f t="shared" si="33"/>
        <v>0</v>
      </c>
      <c r="H42" s="29"/>
    </row>
    <row r="43" spans="1:8" ht="15.75" customHeight="1" x14ac:dyDescent="0.35">
      <c r="A43" s="30" t="str">
        <f>'July 2026'!A43</f>
        <v>A01270-30% SSB</v>
      </c>
      <c r="B43" s="31">
        <f>'July 2026'!B43</f>
        <v>0</v>
      </c>
      <c r="C43" s="31"/>
      <c r="D43" s="75"/>
      <c r="E43" s="31">
        <f>D43+'August 2026'!E43</f>
        <v>0</v>
      </c>
      <c r="F43" s="31">
        <f t="shared" si="32"/>
        <v>0</v>
      </c>
      <c r="G43" s="31">
        <f t="shared" si="33"/>
        <v>0</v>
      </c>
      <c r="H43" s="29"/>
    </row>
    <row r="44" spans="1:8" ht="15.75" customHeight="1" x14ac:dyDescent="0.35">
      <c r="A44" s="30" t="str">
        <f>'July 2026'!A44</f>
        <v>-</v>
      </c>
      <c r="B44" s="31">
        <f>'July 2026'!B44</f>
        <v>0</v>
      </c>
      <c r="C44" s="31"/>
      <c r="D44" s="75"/>
      <c r="E44" s="31">
        <f>D44+'August 2026'!E44</f>
        <v>0</v>
      </c>
      <c r="F44" s="31">
        <f t="shared" si="32"/>
        <v>0</v>
      </c>
      <c r="G44" s="31">
        <f t="shared" si="33"/>
        <v>0</v>
      </c>
      <c r="H44" s="29"/>
    </row>
    <row r="45" spans="1:8" ht="15.75" customHeight="1" x14ac:dyDescent="0.35">
      <c r="A45" s="30" t="str">
        <f>'July 2026'!A45</f>
        <v>-</v>
      </c>
      <c r="B45" s="31">
        <f>'July 2026'!B45</f>
        <v>0</v>
      </c>
      <c r="C45" s="31"/>
      <c r="D45" s="75"/>
      <c r="E45" s="31">
        <f>D45+'August 2026'!E45</f>
        <v>0</v>
      </c>
      <c r="F45" s="31">
        <f t="shared" si="32"/>
        <v>0</v>
      </c>
      <c r="G45" s="31">
        <f t="shared" si="33"/>
        <v>0</v>
      </c>
      <c r="H45" s="29"/>
    </row>
    <row r="46" spans="1:8" ht="15.75" customHeight="1" x14ac:dyDescent="0.35">
      <c r="A46" s="30" t="str">
        <f>'July 2026'!A46</f>
        <v>-</v>
      </c>
      <c r="B46" s="31">
        <f>'July 2026'!B46</f>
        <v>0</v>
      </c>
      <c r="C46" s="31"/>
      <c r="D46" s="75"/>
      <c r="E46" s="31">
        <f>D46+'August 2026'!E46</f>
        <v>0</v>
      </c>
      <c r="F46" s="31">
        <f t="shared" si="32"/>
        <v>0</v>
      </c>
      <c r="G46" s="31">
        <f t="shared" si="33"/>
        <v>0</v>
      </c>
      <c r="H46" s="29"/>
    </row>
    <row r="47" spans="1:8" ht="15.75" customHeight="1" x14ac:dyDescent="0.35">
      <c r="A47" s="30" t="str">
        <f>'July 2026'!A47</f>
        <v>A01299-OTHERS</v>
      </c>
      <c r="B47" s="31">
        <f>'July 2026'!B47</f>
        <v>0</v>
      </c>
      <c r="C47" s="31"/>
      <c r="D47" s="75"/>
      <c r="E47" s="31">
        <f>D47+'August 2026'!E47</f>
        <v>0</v>
      </c>
      <c r="F47" s="31">
        <f t="shared" ref="F47:G47" si="34">D47</f>
        <v>0</v>
      </c>
      <c r="G47" s="31">
        <f t="shared" si="34"/>
        <v>0</v>
      </c>
      <c r="H47" s="29"/>
    </row>
    <row r="48" spans="1:8" ht="15.75" customHeight="1" x14ac:dyDescent="0.35">
      <c r="A48" s="30" t="str">
        <f>'July 2026'!A48</f>
        <v>A03959-STI PAY</v>
      </c>
      <c r="B48" s="31">
        <f>'July 2026'!B48</f>
        <v>0</v>
      </c>
      <c r="C48" s="31"/>
      <c r="D48" s="75"/>
      <c r="E48" s="31">
        <f>D48+'August 2026'!E48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D49+'August 2026'!E49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D50+'August 2026'!E50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D51+'August 2026'!E51</f>
        <v>0</v>
      </c>
      <c r="F51" s="34">
        <f t="shared" ref="F51:G51" si="38">D51</f>
        <v>0</v>
      </c>
      <c r="G51" s="34">
        <f t="shared" si="38"/>
        <v>0</v>
      </c>
      <c r="H51" s="35"/>
    </row>
    <row r="52" spans="1:8" ht="29.25" customHeight="1" x14ac:dyDescent="0.25">
      <c r="A52" s="41" t="str">
        <f>'July 2026'!A52</f>
        <v>GRAND TOTAL OF DEA GUJRANWALA</v>
      </c>
      <c r="B52" s="37">
        <f>'July 2026'!B52</f>
        <v>0</v>
      </c>
      <c r="C52" s="37"/>
      <c r="D52" s="84">
        <f>D51+D8</f>
        <v>0</v>
      </c>
      <c r="E52" s="37">
        <f>D52+'August 2026'!E52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eWAKiO6R7dugMPMZudOp/bBexUX2ClgSAJjxovGV6mGHqY29oRjDugyzwyjnQO7WCQUXL5ndbNDrjU35SMoC+Q==" saltValue="8GktBHMuZgOlC+oLylOw5A=="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D7" sqref="D7"/>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'September 2026'!H3</f>
        <v>GY-0000</v>
      </c>
    </row>
    <row r="4" spans="1:8" ht="23.4" x14ac:dyDescent="0.45">
      <c r="A4" s="124" t="str">
        <f>'September 2026'!A4:D4</f>
        <v>Name of School: Govt. High School Jalal Balaggan</v>
      </c>
      <c r="B4" s="98"/>
      <c r="C4" s="98"/>
      <c r="D4" s="98"/>
      <c r="F4" s="18" t="s">
        <v>23</v>
      </c>
      <c r="G4" s="39" t="str">
        <f>MAIN!B12</f>
        <v>October 2026</v>
      </c>
    </row>
    <row r="5" spans="1:8" ht="18" x14ac:dyDescent="0.25">
      <c r="A5" s="125" t="str">
        <f>'September 2026'!A5:C5</f>
        <v>Name of DDO with Cell No. Name 0300-0000000</v>
      </c>
      <c r="B5" s="126"/>
      <c r="C5" s="127"/>
      <c r="D5" s="128" t="str">
        <f>'September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48"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D8+'September 2026'!E8</f>
        <v>0</v>
      </c>
      <c r="F8" s="22">
        <f t="shared" ref="F8:G8" si="0">D8</f>
        <v>0</v>
      </c>
      <c r="G8" s="22">
        <f t="shared" si="0"/>
        <v>0</v>
      </c>
      <c r="H8" s="23"/>
    </row>
    <row r="9" spans="1:8" ht="17.399999999999999" x14ac:dyDescent="0.35">
      <c r="A9" s="24" t="str">
        <f>'July 2026'!A9</f>
        <v>TOTAL PAY</v>
      </c>
      <c r="B9" s="25">
        <f>'July 2026'!B9</f>
        <v>0</v>
      </c>
      <c r="C9" s="25"/>
      <c r="D9" s="81">
        <f>D10+D15</f>
        <v>0</v>
      </c>
      <c r="E9" s="25">
        <f>D9+'September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D11+'September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D12+'September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D13+'September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D14+'September 2026'!E14</f>
        <v>0</v>
      </c>
      <c r="F14" s="31">
        <f t="shared" si="5"/>
        <v>0</v>
      </c>
      <c r="G14" s="31">
        <f t="shared" si="6"/>
        <v>0</v>
      </c>
      <c r="H14" s="29"/>
    </row>
    <row r="15" spans="1:8" ht="17.399999999999999" x14ac:dyDescent="0.35">
      <c r="A15" s="27" t="str">
        <f>'July 2026'!A15</f>
        <v>TOTAL BASIC PAY OF STAFF</v>
      </c>
      <c r="B15" s="28">
        <f>SUM(B16:B19)</f>
        <v>0</v>
      </c>
      <c r="C15" s="28">
        <f>SUM(C16:C19)</f>
        <v>0</v>
      </c>
      <c r="D15" s="82">
        <f t="shared" ref="D15:G15" si="7">SUM(D16:D19)</f>
        <v>0</v>
      </c>
      <c r="E15" s="28">
        <f t="shared" si="7"/>
        <v>0</v>
      </c>
      <c r="F15" s="28">
        <f t="shared" si="7"/>
        <v>0</v>
      </c>
      <c r="G15" s="28">
        <f t="shared" si="7"/>
        <v>0</v>
      </c>
      <c r="H15" s="29"/>
    </row>
    <row r="16" spans="1:8" ht="17.399999999999999" x14ac:dyDescent="0.35">
      <c r="A16" s="30" t="str">
        <f>'July 2026'!A16</f>
        <v>A01151-BASIC PAY</v>
      </c>
      <c r="B16" s="31">
        <f>'July 2026'!B16</f>
        <v>0</v>
      </c>
      <c r="C16" s="31"/>
      <c r="D16" s="75"/>
      <c r="E16" s="31">
        <f>D16+'September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D17+'September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D18+'September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D19+'September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D20+'September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D21+'September 2026'!E21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D22+'September 2026'!E22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D23+'September 2026'!E23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D24+'September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D25+'September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D26+'September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D27+'September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D28+'September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D29+'September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D30+'September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D31+'September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D32+'September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D33+'September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D34+'September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D35+'September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D36+'September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D37+'September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D38+'September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D39+'September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D40+'September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D41+'September 2026'!E41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D42+'September 2026'!E42</f>
        <v>0</v>
      </c>
      <c r="F42" s="31">
        <f t="shared" si="32"/>
        <v>0</v>
      </c>
      <c r="G42" s="31">
        <f t="shared" si="33"/>
        <v>0</v>
      </c>
      <c r="H42" s="29"/>
    </row>
    <row r="43" spans="1:8" ht="15.75" customHeight="1" x14ac:dyDescent="0.35">
      <c r="A43" s="30" t="str">
        <f>'July 2026'!A43</f>
        <v>A01270-30% SSB</v>
      </c>
      <c r="B43" s="31">
        <f>'July 2026'!B43</f>
        <v>0</v>
      </c>
      <c r="C43" s="31"/>
      <c r="D43" s="75"/>
      <c r="E43" s="31">
        <f>D43+'September 2026'!E43</f>
        <v>0</v>
      </c>
      <c r="F43" s="31">
        <f t="shared" si="32"/>
        <v>0</v>
      </c>
      <c r="G43" s="31">
        <f t="shared" si="33"/>
        <v>0</v>
      </c>
      <c r="H43" s="29"/>
    </row>
    <row r="44" spans="1:8" ht="15.75" customHeight="1" x14ac:dyDescent="0.35">
      <c r="A44" s="30" t="str">
        <f>'July 2026'!A44</f>
        <v>-</v>
      </c>
      <c r="B44" s="31">
        <f>'July 2026'!B44</f>
        <v>0</v>
      </c>
      <c r="C44" s="31"/>
      <c r="D44" s="75"/>
      <c r="E44" s="31">
        <f>D44+'September 2026'!E44</f>
        <v>0</v>
      </c>
      <c r="F44" s="31">
        <f t="shared" si="32"/>
        <v>0</v>
      </c>
      <c r="G44" s="31">
        <f t="shared" si="33"/>
        <v>0</v>
      </c>
      <c r="H44" s="29"/>
    </row>
    <row r="45" spans="1:8" ht="15.75" customHeight="1" x14ac:dyDescent="0.35">
      <c r="A45" s="30" t="str">
        <f>'July 2026'!A45</f>
        <v>-</v>
      </c>
      <c r="B45" s="31">
        <f>'July 2026'!B45</f>
        <v>0</v>
      </c>
      <c r="C45" s="31"/>
      <c r="D45" s="75"/>
      <c r="E45" s="31">
        <f>D45+'September 2026'!E45</f>
        <v>0</v>
      </c>
      <c r="F45" s="31">
        <f t="shared" si="32"/>
        <v>0</v>
      </c>
      <c r="G45" s="31">
        <f t="shared" si="33"/>
        <v>0</v>
      </c>
      <c r="H45" s="29"/>
    </row>
    <row r="46" spans="1:8" ht="15.75" customHeight="1" x14ac:dyDescent="0.35">
      <c r="A46" s="30" t="str">
        <f>'July 2026'!A46</f>
        <v>-</v>
      </c>
      <c r="B46" s="31">
        <f>'July 2026'!B46</f>
        <v>0</v>
      </c>
      <c r="C46" s="31"/>
      <c r="D46" s="75"/>
      <c r="E46" s="31">
        <f>D46+'September 2026'!E46</f>
        <v>0</v>
      </c>
      <c r="F46" s="31">
        <f t="shared" si="32"/>
        <v>0</v>
      </c>
      <c r="G46" s="31">
        <f t="shared" si="33"/>
        <v>0</v>
      </c>
      <c r="H46" s="29"/>
    </row>
    <row r="47" spans="1:8" ht="15.75" customHeight="1" x14ac:dyDescent="0.35">
      <c r="A47" s="30" t="str">
        <f>'July 2026'!A47</f>
        <v>A01299-OTHERS</v>
      </c>
      <c r="B47" s="31">
        <f>'July 2026'!B47</f>
        <v>0</v>
      </c>
      <c r="C47" s="31"/>
      <c r="D47" s="75"/>
      <c r="E47" s="31">
        <f>D47+'September 2026'!E47</f>
        <v>0</v>
      </c>
      <c r="F47" s="31">
        <f t="shared" ref="F47:G47" si="34">D47</f>
        <v>0</v>
      </c>
      <c r="G47" s="31">
        <f t="shared" si="34"/>
        <v>0</v>
      </c>
      <c r="H47" s="29"/>
    </row>
    <row r="48" spans="1:8" ht="15.75" customHeight="1" x14ac:dyDescent="0.35">
      <c r="A48" s="30" t="str">
        <f>'July 2026'!A48</f>
        <v>A03959-STI PAY</v>
      </c>
      <c r="B48" s="31">
        <f>'July 2026'!B48</f>
        <v>0</v>
      </c>
      <c r="C48" s="31"/>
      <c r="D48" s="75"/>
      <c r="E48" s="31">
        <f>D48+'September 2026'!E48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D49+'September 2026'!E49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D50+'September 2026'!E50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D51+'September 2026'!E51</f>
        <v>0</v>
      </c>
      <c r="F51" s="34">
        <f t="shared" ref="F51:G51" si="38">D51</f>
        <v>0</v>
      </c>
      <c r="G51" s="34">
        <f t="shared" si="38"/>
        <v>0</v>
      </c>
      <c r="H51" s="35"/>
    </row>
    <row r="52" spans="1:8" ht="35.25" customHeight="1" x14ac:dyDescent="0.25">
      <c r="A52" s="41" t="str">
        <f>'July 2026'!A52</f>
        <v>GRAND TOTAL OF DEA GUJRANWALA</v>
      </c>
      <c r="B52" s="37">
        <f>'July 2026'!B52</f>
        <v>0</v>
      </c>
      <c r="C52" s="37"/>
      <c r="D52" s="84">
        <f>D51+D8</f>
        <v>0</v>
      </c>
      <c r="E52" s="37">
        <f>D52+'September 2026'!E52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mgzg9X0g7KCtYwh/YEylze5PFpSJXlqzqcLUMsUgtm4nHkrp8bEQSB6MmAL3I0ZhnH8adcrziWiN66nfrAh6WQ==" saltValue="CRL5MqqR1FCztgjOMniCtA=="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D11" sqref="D11"/>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'October 2026'!H3</f>
        <v>GY-0000</v>
      </c>
    </row>
    <row r="4" spans="1:8" ht="23.4" x14ac:dyDescent="0.45">
      <c r="A4" s="124" t="str">
        <f>'October 2026'!A4:D4</f>
        <v>Name of School: Govt. High School Jalal Balaggan</v>
      </c>
      <c r="B4" s="98"/>
      <c r="C4" s="98"/>
      <c r="D4" s="98"/>
      <c r="F4" s="18" t="s">
        <v>23</v>
      </c>
      <c r="G4" s="39" t="str">
        <f>MAIN!B13</f>
        <v>November 2026</v>
      </c>
    </row>
    <row r="5" spans="1:8" ht="18" x14ac:dyDescent="0.25">
      <c r="A5" s="125" t="str">
        <f>'October 2026'!A5:C5</f>
        <v>Name of DDO with Cell No. Name 0300-0000000</v>
      </c>
      <c r="B5" s="126"/>
      <c r="C5" s="127"/>
      <c r="D5" s="128" t="str">
        <f>'October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1.7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D8+'October 2026'!E8</f>
        <v>0</v>
      </c>
      <c r="F8" s="22">
        <f t="shared" ref="F8:G8" si="0">D8</f>
        <v>0</v>
      </c>
      <c r="G8" s="22">
        <f t="shared" si="0"/>
        <v>0</v>
      </c>
      <c r="H8" s="23"/>
    </row>
    <row r="9" spans="1:8" ht="17.399999999999999" x14ac:dyDescent="0.35">
      <c r="A9" s="24" t="str">
        <f>'July 2026'!A9</f>
        <v>TOTAL PAY</v>
      </c>
      <c r="B9" s="25">
        <f>'July 2026'!B9</f>
        <v>0</v>
      </c>
      <c r="C9" s="25"/>
      <c r="D9" s="81">
        <f>D10+D15</f>
        <v>0</v>
      </c>
      <c r="E9" s="25">
        <f>D9+'October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D11+'October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D12+'October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D13+'October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D14+'October 2026'!E14</f>
        <v>0</v>
      </c>
      <c r="F14" s="31">
        <f t="shared" si="5"/>
        <v>0</v>
      </c>
      <c r="G14" s="31">
        <f t="shared" si="6"/>
        <v>0</v>
      </c>
      <c r="H14" s="29"/>
    </row>
    <row r="15" spans="1:8" ht="17.399999999999999" x14ac:dyDescent="0.35">
      <c r="A15" s="27" t="str">
        <f>'July 2026'!A15</f>
        <v>TOTAL BASIC PAY OF STAFF</v>
      </c>
      <c r="B15" s="28">
        <f>SUM(B16:B19)</f>
        <v>0</v>
      </c>
      <c r="C15" s="28">
        <f>SUM(C16:C19)</f>
        <v>0</v>
      </c>
      <c r="D15" s="82">
        <f t="shared" ref="D15:G15" si="7">SUM(D16:D19)</f>
        <v>0</v>
      </c>
      <c r="E15" s="28">
        <f t="shared" si="7"/>
        <v>0</v>
      </c>
      <c r="F15" s="28">
        <f t="shared" si="7"/>
        <v>0</v>
      </c>
      <c r="G15" s="28">
        <f t="shared" si="7"/>
        <v>0</v>
      </c>
      <c r="H15" s="29"/>
    </row>
    <row r="16" spans="1:8" ht="17.399999999999999" x14ac:dyDescent="0.35">
      <c r="A16" s="30" t="str">
        <f>'July 2026'!A16</f>
        <v>A01151-BASIC PAY</v>
      </c>
      <c r="B16" s="31">
        <f>'July 2026'!B16</f>
        <v>0</v>
      </c>
      <c r="C16" s="31"/>
      <c r="D16" s="75"/>
      <c r="E16" s="31">
        <f>D16+'October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D17+'October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D18+'October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D19+'October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D20+'October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D21+'October 2026'!E21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D22+'October 2026'!E22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D23+'October 2026'!E23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D24+'October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D25+'October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D26+'October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D27+'October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D28+'October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D29+'October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D30+'October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D31+'October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D32+'October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D33+'October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D34+'October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D35+'October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D36+'October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D37+'October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D38+'October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D39+'October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D40+'October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D41+'October 2026'!E41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D42+'October 2026'!E42</f>
        <v>0</v>
      </c>
      <c r="F42" s="31">
        <f t="shared" si="32"/>
        <v>0</v>
      </c>
      <c r="G42" s="31">
        <f t="shared" si="33"/>
        <v>0</v>
      </c>
      <c r="H42" s="29"/>
    </row>
    <row r="43" spans="1:8" ht="15.75" customHeight="1" x14ac:dyDescent="0.35">
      <c r="A43" s="30" t="str">
        <f>'July 2026'!A43</f>
        <v>A01270-30% SSB</v>
      </c>
      <c r="B43" s="31">
        <f>'July 2026'!B43</f>
        <v>0</v>
      </c>
      <c r="C43" s="31"/>
      <c r="D43" s="75"/>
      <c r="E43" s="31">
        <f>D43+'October 2026'!E43</f>
        <v>0</v>
      </c>
      <c r="F43" s="31">
        <f t="shared" si="32"/>
        <v>0</v>
      </c>
      <c r="G43" s="31">
        <f t="shared" si="33"/>
        <v>0</v>
      </c>
      <c r="H43" s="29"/>
    </row>
    <row r="44" spans="1:8" ht="15.75" customHeight="1" x14ac:dyDescent="0.35">
      <c r="A44" s="30" t="str">
        <f>'July 2026'!A44</f>
        <v>-</v>
      </c>
      <c r="B44" s="31">
        <f>'July 2026'!B44</f>
        <v>0</v>
      </c>
      <c r="C44" s="31"/>
      <c r="D44" s="75"/>
      <c r="E44" s="31">
        <f>D44+'October 2026'!E44</f>
        <v>0</v>
      </c>
      <c r="F44" s="31">
        <f t="shared" si="32"/>
        <v>0</v>
      </c>
      <c r="G44" s="31">
        <f t="shared" si="33"/>
        <v>0</v>
      </c>
      <c r="H44" s="29"/>
    </row>
    <row r="45" spans="1:8" ht="15.75" customHeight="1" x14ac:dyDescent="0.35">
      <c r="A45" s="30" t="str">
        <f>'July 2026'!A45</f>
        <v>-</v>
      </c>
      <c r="B45" s="31">
        <f>'July 2026'!B45</f>
        <v>0</v>
      </c>
      <c r="C45" s="31"/>
      <c r="D45" s="75"/>
      <c r="E45" s="31">
        <f>D45+'October 2026'!E45</f>
        <v>0</v>
      </c>
      <c r="F45" s="31">
        <f t="shared" si="32"/>
        <v>0</v>
      </c>
      <c r="G45" s="31">
        <f t="shared" si="33"/>
        <v>0</v>
      </c>
      <c r="H45" s="29"/>
    </row>
    <row r="46" spans="1:8" ht="15.75" customHeight="1" x14ac:dyDescent="0.35">
      <c r="A46" s="30" t="str">
        <f>'July 2026'!A46</f>
        <v>-</v>
      </c>
      <c r="B46" s="31">
        <f>'July 2026'!B46</f>
        <v>0</v>
      </c>
      <c r="C46" s="31"/>
      <c r="D46" s="75"/>
      <c r="E46" s="31">
        <f>D46+'October 2026'!E46</f>
        <v>0</v>
      </c>
      <c r="F46" s="31">
        <f t="shared" si="32"/>
        <v>0</v>
      </c>
      <c r="G46" s="31">
        <f t="shared" si="33"/>
        <v>0</v>
      </c>
      <c r="H46" s="29"/>
    </row>
    <row r="47" spans="1:8" ht="15.75" customHeight="1" x14ac:dyDescent="0.35">
      <c r="A47" s="30" t="str">
        <f>'July 2026'!A47</f>
        <v>A01299-OTHERS</v>
      </c>
      <c r="B47" s="31">
        <f>'July 2026'!B47</f>
        <v>0</v>
      </c>
      <c r="C47" s="31"/>
      <c r="D47" s="75"/>
      <c r="E47" s="31">
        <f>D47+'October 2026'!E47</f>
        <v>0</v>
      </c>
      <c r="F47" s="31">
        <f t="shared" ref="F47:G47" si="34">D47</f>
        <v>0</v>
      </c>
      <c r="G47" s="31">
        <f t="shared" si="34"/>
        <v>0</v>
      </c>
      <c r="H47" s="29"/>
    </row>
    <row r="48" spans="1:8" ht="15.75" customHeight="1" x14ac:dyDescent="0.35">
      <c r="A48" s="30" t="str">
        <f>'July 2026'!A48</f>
        <v>A03959-STI PAY</v>
      </c>
      <c r="B48" s="31">
        <f>'July 2026'!B48</f>
        <v>0</v>
      </c>
      <c r="C48" s="31"/>
      <c r="D48" s="75"/>
      <c r="E48" s="31">
        <f>D48+'October 2026'!E48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D49+'October 2026'!E49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D50+'October 2026'!E50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D51+'October 2026'!E51</f>
        <v>0</v>
      </c>
      <c r="F51" s="34">
        <f t="shared" ref="F51:G51" si="38">D51</f>
        <v>0</v>
      </c>
      <c r="G51" s="34">
        <f t="shared" si="38"/>
        <v>0</v>
      </c>
      <c r="H51" s="35"/>
    </row>
    <row r="52" spans="1:8" ht="30" customHeight="1" x14ac:dyDescent="0.25">
      <c r="A52" s="41" t="str">
        <f>'July 2026'!A52</f>
        <v>GRAND TOTAL OF DEA GUJRANWALA</v>
      </c>
      <c r="B52" s="37">
        <f>'July 2026'!B52</f>
        <v>0</v>
      </c>
      <c r="C52" s="37"/>
      <c r="D52" s="84">
        <f>D51+D8</f>
        <v>0</v>
      </c>
      <c r="E52" s="37">
        <f>D52+'October 2026'!E52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Y2OyJyHfTiQ0nk85Fz82qWv5/6r9DA1BHwwfPcM+Lt224JrozYWH+YugannsTFA2C4YZKR9ifapEZG+HRL7CQQ==" saltValue="+tQdcU7co0C3TV/CHKgR3Q=="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B6" sqref="B1:G1048576"/>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'November 2026'!H3</f>
        <v>GY-0000</v>
      </c>
    </row>
    <row r="4" spans="1:8" ht="23.4" x14ac:dyDescent="0.45">
      <c r="A4" s="124" t="str">
        <f>'November 2026'!A4:D4</f>
        <v>Name of School: Govt. High School Jalal Balaggan</v>
      </c>
      <c r="B4" s="98"/>
      <c r="C4" s="98"/>
      <c r="D4" s="98"/>
      <c r="F4" s="18" t="s">
        <v>23</v>
      </c>
      <c r="G4" s="39" t="str">
        <f>MAIN!B14</f>
        <v>December 2026</v>
      </c>
    </row>
    <row r="5" spans="1:8" ht="18" x14ac:dyDescent="0.25">
      <c r="A5" s="125" t="str">
        <f>'November 2026'!A5:C5</f>
        <v>Name of DDO with Cell No. Name 0300-0000000</v>
      </c>
      <c r="B5" s="126"/>
      <c r="C5" s="127"/>
      <c r="D5" s="128" t="str">
        <f>'July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5.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D8+'November 2026'!E8</f>
        <v>0</v>
      </c>
      <c r="F8" s="22">
        <f t="shared" ref="F8:G8" si="0">D8</f>
        <v>0</v>
      </c>
      <c r="G8" s="22">
        <f t="shared" si="0"/>
        <v>0</v>
      </c>
      <c r="H8" s="23"/>
    </row>
    <row r="9" spans="1:8" ht="17.399999999999999" x14ac:dyDescent="0.35">
      <c r="A9" s="24" t="str">
        <f>'July 2026'!A9</f>
        <v>TOTAL PAY</v>
      </c>
      <c r="B9" s="25">
        <f>'July 2026'!B9</f>
        <v>0</v>
      </c>
      <c r="C9" s="25"/>
      <c r="D9" s="81">
        <f>D10+D15</f>
        <v>0</v>
      </c>
      <c r="E9" s="25">
        <f>D9+'November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D11+'November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D12+'November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D13+'November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D14+'November 2026'!E14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D16+'November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D17+'November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D18+'November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D19+'November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D20+'November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D21+'November 2026'!E21</f>
        <v>0</v>
      </c>
      <c r="F21" s="31">
        <f t="shared" ref="F21:G21" si="12">D21</f>
        <v>0</v>
      </c>
      <c r="G21" s="31">
        <f t="shared" si="12"/>
        <v>0</v>
      </c>
      <c r="H21" s="29"/>
    </row>
    <row r="22" spans="1:8" ht="17.25" customHeight="1" x14ac:dyDescent="0.35">
      <c r="A22" s="30" t="str">
        <f>'July 2026'!A22</f>
        <v>A01202-HOUSE RENT ALLOWANCE</v>
      </c>
      <c r="B22" s="31">
        <f>'July 2026'!B22</f>
        <v>0</v>
      </c>
      <c r="C22" s="31"/>
      <c r="D22" s="75"/>
      <c r="E22" s="31">
        <f>D22+'November 2026'!E22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D23+'November 2026'!E23</f>
        <v>0</v>
      </c>
      <c r="F23" s="31">
        <f t="shared" ref="F23:G23" si="14">D23</f>
        <v>0</v>
      </c>
      <c r="G23" s="31">
        <f t="shared" si="14"/>
        <v>0</v>
      </c>
      <c r="H23" s="29"/>
    </row>
    <row r="24" spans="1:8" ht="17.25" customHeight="1" x14ac:dyDescent="0.35">
      <c r="A24" s="30" t="str">
        <f>'July 2026'!A24</f>
        <v>A0120D-INTEGRATED ALLOWANCE</v>
      </c>
      <c r="B24" s="31">
        <f>'July 2026'!B24</f>
        <v>0</v>
      </c>
      <c r="C24" s="31"/>
      <c r="D24" s="75"/>
      <c r="E24" s="31">
        <f>D24+'November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D25+'November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D26+'November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D27+'November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D28+'November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D29+'November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D30+'November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D31+'November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D32+'November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D33+'November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D34+'November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D35+'November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D36+'November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D37+'November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D38+'November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D39+'November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D40+'November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D41+'November 2026'!E41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D42+'November 2026'!E42</f>
        <v>0</v>
      </c>
      <c r="F42" s="31">
        <f t="shared" si="32"/>
        <v>0</v>
      </c>
      <c r="G42" s="31">
        <f t="shared" si="33"/>
        <v>0</v>
      </c>
      <c r="H42" s="29"/>
    </row>
    <row r="43" spans="1:8" ht="15.75" customHeight="1" x14ac:dyDescent="0.35">
      <c r="A43" s="30" t="str">
        <f>'July 2026'!A43</f>
        <v>A01270-30% SSB</v>
      </c>
      <c r="B43" s="31">
        <f>'July 2026'!B43</f>
        <v>0</v>
      </c>
      <c r="C43" s="31"/>
      <c r="D43" s="75"/>
      <c r="E43" s="31">
        <f>D43+'November 2026'!E43</f>
        <v>0</v>
      </c>
      <c r="F43" s="31">
        <f t="shared" si="32"/>
        <v>0</v>
      </c>
      <c r="G43" s="31">
        <f t="shared" si="33"/>
        <v>0</v>
      </c>
      <c r="H43" s="29"/>
    </row>
    <row r="44" spans="1:8" ht="15.75" customHeight="1" x14ac:dyDescent="0.35">
      <c r="A44" s="30" t="str">
        <f>'July 2026'!A44</f>
        <v>-</v>
      </c>
      <c r="B44" s="31">
        <f>'July 2026'!B44</f>
        <v>0</v>
      </c>
      <c r="C44" s="31"/>
      <c r="D44" s="75"/>
      <c r="E44" s="31">
        <f>D44+'November 2026'!E44</f>
        <v>0</v>
      </c>
      <c r="F44" s="31">
        <f t="shared" si="32"/>
        <v>0</v>
      </c>
      <c r="G44" s="31">
        <f t="shared" si="33"/>
        <v>0</v>
      </c>
      <c r="H44" s="29"/>
    </row>
    <row r="45" spans="1:8" ht="15.75" customHeight="1" x14ac:dyDescent="0.35">
      <c r="A45" s="30" t="str">
        <f>'July 2026'!A45</f>
        <v>-</v>
      </c>
      <c r="B45" s="31">
        <f>'July 2026'!B45</f>
        <v>0</v>
      </c>
      <c r="C45" s="31"/>
      <c r="D45" s="75"/>
      <c r="E45" s="31">
        <f>D45+'November 2026'!E45</f>
        <v>0</v>
      </c>
      <c r="F45" s="31">
        <f t="shared" si="32"/>
        <v>0</v>
      </c>
      <c r="G45" s="31">
        <f t="shared" si="33"/>
        <v>0</v>
      </c>
      <c r="H45" s="29"/>
    </row>
    <row r="46" spans="1:8" ht="15.75" customHeight="1" x14ac:dyDescent="0.35">
      <c r="A46" s="30" t="str">
        <f>'July 2026'!A46</f>
        <v>-</v>
      </c>
      <c r="B46" s="31">
        <f>'July 2026'!B46</f>
        <v>0</v>
      </c>
      <c r="C46" s="31"/>
      <c r="D46" s="75"/>
      <c r="E46" s="31">
        <f>D46+'November 2026'!E46</f>
        <v>0</v>
      </c>
      <c r="F46" s="31">
        <f t="shared" si="32"/>
        <v>0</v>
      </c>
      <c r="G46" s="31">
        <f t="shared" si="33"/>
        <v>0</v>
      </c>
      <c r="H46" s="29"/>
    </row>
    <row r="47" spans="1:8" ht="15.75" customHeight="1" x14ac:dyDescent="0.35">
      <c r="A47" s="30" t="str">
        <f>'July 2026'!A47</f>
        <v>A01299-OTHERS</v>
      </c>
      <c r="B47" s="31">
        <f>'July 2026'!B47</f>
        <v>0</v>
      </c>
      <c r="C47" s="31"/>
      <c r="D47" s="75"/>
      <c r="E47" s="31">
        <f>D47+'November 2026'!E47</f>
        <v>0</v>
      </c>
      <c r="F47" s="31">
        <f t="shared" ref="F47:G47" si="34">D47</f>
        <v>0</v>
      </c>
      <c r="G47" s="31">
        <f t="shared" si="34"/>
        <v>0</v>
      </c>
      <c r="H47" s="29"/>
    </row>
    <row r="48" spans="1:8" ht="15.75" customHeight="1" x14ac:dyDescent="0.35">
      <c r="A48" s="30" t="str">
        <f>'July 2026'!A48</f>
        <v>A03959-STI PAY</v>
      </c>
      <c r="B48" s="31">
        <f>'July 2026'!B48</f>
        <v>0</v>
      </c>
      <c r="C48" s="31"/>
      <c r="D48" s="75"/>
      <c r="E48" s="31">
        <f>D48+'November 2026'!E48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D49+'November 2026'!E49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D50+'November 2026'!E50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D51+'November 2026'!E51</f>
        <v>0</v>
      </c>
      <c r="F51" s="34">
        <f t="shared" ref="F51:G51" si="38">D51</f>
        <v>0</v>
      </c>
      <c r="G51" s="34">
        <f t="shared" si="38"/>
        <v>0</v>
      </c>
      <c r="H51" s="35"/>
    </row>
    <row r="52" spans="1:8" ht="31.5" customHeight="1" x14ac:dyDescent="0.25">
      <c r="A52" s="41" t="str">
        <f>'July 2026'!A52</f>
        <v>GRAND TOTAL OF DEA GUJRANWALA</v>
      </c>
      <c r="B52" s="37">
        <f>'July 2026'!B52</f>
        <v>0</v>
      </c>
      <c r="C52" s="37"/>
      <c r="D52" s="84">
        <f>D51+D8</f>
        <v>0</v>
      </c>
      <c r="E52" s="37">
        <f>D52+'November 2026'!E52</f>
        <v>0</v>
      </c>
      <c r="F52" s="37">
        <f t="shared" ref="F52:G52" si="39">D52</f>
        <v>0</v>
      </c>
      <c r="G52" s="37">
        <f t="shared" si="39"/>
        <v>0</v>
      </c>
      <c r="H52" s="38"/>
    </row>
    <row r="53" spans="1:8" ht="15.75" customHeight="1" x14ac:dyDescent="0.35">
      <c r="B53" s="14"/>
    </row>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CVM9PW4WFhHuFvAoKWrJbnGDzqnVSEUYvQ9EsHIWE1Yu8pW8icY0HkOk0VS0cof5Ep9yE4n0QGZP8AWjbjxfFw==" saltValue="nMJRBsrUnJQbhBa8sL5Slg=="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1009"/>
  <sheetViews>
    <sheetView zoomScaleNormal="100" workbookViewId="0">
      <pane xSplit="1" ySplit="5" topLeftCell="B6" activePane="bottomRight" state="frozen"/>
      <selection pane="topRight" activeCell="B1" sqref="B1"/>
      <selection pane="bottomLeft" activeCell="A6" sqref="A6"/>
      <selection pane="bottomRight" activeCell="D11" sqref="D11"/>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'December 2026'!H3</f>
        <v>GY-0000</v>
      </c>
    </row>
    <row r="4" spans="1:8" ht="23.4" x14ac:dyDescent="0.45">
      <c r="A4" s="124" t="str">
        <f>'December 2026'!A4:D4</f>
        <v>Name of School: Govt. High School Jalal Balaggan</v>
      </c>
      <c r="B4" s="98"/>
      <c r="C4" s="98"/>
      <c r="D4" s="98"/>
      <c r="F4" s="18" t="s">
        <v>23</v>
      </c>
      <c r="G4" s="42" t="str">
        <f>MAIN!B15</f>
        <v>January 2027</v>
      </c>
    </row>
    <row r="5" spans="1:8" ht="18" x14ac:dyDescent="0.25">
      <c r="A5" s="125" t="str">
        <f>'December 2026'!A5:C5</f>
        <v>Name of DDO with Cell No. Name 0300-0000000</v>
      </c>
      <c r="B5" s="126"/>
      <c r="C5" s="127"/>
      <c r="D5" s="128" t="str">
        <f>'December 2026'!D5:H5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1"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D8+'December 2026'!E8</f>
        <v>0</v>
      </c>
      <c r="F8" s="22">
        <f t="shared" ref="F8:G8" si="0">D8</f>
        <v>0</v>
      </c>
      <c r="G8" s="22">
        <f t="shared" si="0"/>
        <v>0</v>
      </c>
      <c r="H8" s="23"/>
    </row>
    <row r="9" spans="1:8" ht="17.399999999999999" x14ac:dyDescent="0.35">
      <c r="A9" s="24" t="str">
        <f>'July 2026'!A9</f>
        <v>TOTAL PAY</v>
      </c>
      <c r="B9" s="25">
        <f>'July 2026'!B9</f>
        <v>0</v>
      </c>
      <c r="C9" s="25"/>
      <c r="D9" s="81">
        <f>D10+D15</f>
        <v>0</v>
      </c>
      <c r="E9" s="25">
        <f>D9+'December 2026'!E9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399999999999999" x14ac:dyDescent="0.35">
      <c r="A11" s="30" t="str">
        <f>'July 2026'!A11</f>
        <v>A01101-BASIC PAY</v>
      </c>
      <c r="B11" s="31">
        <f>'July 2026'!B11</f>
        <v>0</v>
      </c>
      <c r="C11" s="31"/>
      <c r="D11" s="75"/>
      <c r="E11" s="31">
        <f>D11+'December 2026'!E11</f>
        <v>0</v>
      </c>
      <c r="F11" s="31">
        <f t="shared" ref="F11:G11" si="3">D11</f>
        <v>0</v>
      </c>
      <c r="G11" s="31">
        <f t="shared" si="3"/>
        <v>0</v>
      </c>
      <c r="H11" s="29"/>
    </row>
    <row r="12" spans="1:8" ht="17.399999999999999" x14ac:dyDescent="0.35">
      <c r="A12" s="30" t="str">
        <f>'July 2026'!A12</f>
        <v>A01102-PERSONAL PAY</v>
      </c>
      <c r="B12" s="31">
        <f>'July 2026'!B12</f>
        <v>0</v>
      </c>
      <c r="C12" s="31"/>
      <c r="D12" s="75"/>
      <c r="E12" s="31">
        <f>D12+'December 2026'!E12</f>
        <v>0</v>
      </c>
      <c r="F12" s="31">
        <f t="shared" ref="F12:G12" si="4">D12</f>
        <v>0</v>
      </c>
      <c r="G12" s="31">
        <f t="shared" si="4"/>
        <v>0</v>
      </c>
      <c r="H12" s="29"/>
    </row>
    <row r="13" spans="1:8" ht="17.399999999999999" x14ac:dyDescent="0.35">
      <c r="A13" s="30" t="str">
        <f>'July 2026'!A13</f>
        <v>A01105-QUALIFICATION PAY</v>
      </c>
      <c r="B13" s="31">
        <f>'July 2026'!B13</f>
        <v>0</v>
      </c>
      <c r="C13" s="31"/>
      <c r="D13" s="75"/>
      <c r="E13" s="31">
        <f>D13+'December 2026'!E13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D14+'December 2026'!E14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D16+'December 2026'!E16</f>
        <v>0</v>
      </c>
      <c r="F16" s="31">
        <f t="shared" ref="F16:G16" si="8">D16</f>
        <v>0</v>
      </c>
      <c r="G16" s="31">
        <f t="shared" si="8"/>
        <v>0</v>
      </c>
      <c r="H16" s="29"/>
    </row>
    <row r="17" spans="1:8" ht="17.399999999999999" x14ac:dyDescent="0.35">
      <c r="A17" s="30" t="str">
        <f>'July 2026'!A17</f>
        <v>A01152-PERSONAL PAY</v>
      </c>
      <c r="B17" s="31">
        <f>'July 2026'!B17</f>
        <v>0</v>
      </c>
      <c r="C17" s="31"/>
      <c r="D17" s="75"/>
      <c r="E17" s="31">
        <f>D17+'December 2026'!E17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D18+'December 2026'!E18</f>
        <v>0</v>
      </c>
      <c r="F18" s="31">
        <f t="shared" si="9"/>
        <v>0</v>
      </c>
      <c r="G18" s="31">
        <f t="shared" si="10"/>
        <v>0</v>
      </c>
      <c r="H18" s="29"/>
    </row>
    <row r="19" spans="1:8" ht="17.399999999999999" x14ac:dyDescent="0.35">
      <c r="A19" s="30" t="str">
        <f>'July 2026'!A19</f>
        <v>A01156-PAY OF CONTRACT STAFF</v>
      </c>
      <c r="B19" s="31">
        <f>'July 2026'!B19</f>
        <v>0</v>
      </c>
      <c r="C19" s="31"/>
      <c r="D19" s="75"/>
      <c r="E19" s="31">
        <f>D19+'December 2026'!E19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D20+'December 2026'!E20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D21+'December 2026'!E21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D22+'December 2026'!E22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D23+'December 2026'!E23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D24+'December 2026'!E24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D25+'December 2026'!E25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D26+'December 2026'!E26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D27+'December 2026'!E27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D28+'December 2026'!E28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D29+'December 2026'!E29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D30+'December 2026'!E30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D31+'December 2026'!E31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D32+'December 2026'!E32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D33+'December 2026'!E33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D34+'December 2026'!E34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D35+'December 2026'!E35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D36+'December 2026'!E36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D37+'December 2026'!E37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D38+'December 2026'!E38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D39+'December 2026'!E39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D40+'December 2026'!E40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D41+'December 2026'!E41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D42+'December 2026'!E42</f>
        <v>0</v>
      </c>
      <c r="F42" s="31">
        <f t="shared" si="32"/>
        <v>0</v>
      </c>
      <c r="G42" s="31">
        <f t="shared" si="33"/>
        <v>0</v>
      </c>
      <c r="H42" s="29"/>
    </row>
    <row r="43" spans="1:8" ht="15.75" customHeight="1" x14ac:dyDescent="0.35">
      <c r="A43" s="30" t="str">
        <f>'July 2026'!A43</f>
        <v>A01270-30% SSB</v>
      </c>
      <c r="B43" s="31">
        <f>'July 2026'!B43</f>
        <v>0</v>
      </c>
      <c r="C43" s="31"/>
      <c r="D43" s="75"/>
      <c r="E43" s="31">
        <f>D43+'December 2026'!E43</f>
        <v>0</v>
      </c>
      <c r="F43" s="31">
        <f t="shared" si="32"/>
        <v>0</v>
      </c>
      <c r="G43" s="31">
        <f t="shared" si="33"/>
        <v>0</v>
      </c>
      <c r="H43" s="29"/>
    </row>
    <row r="44" spans="1:8" ht="15.75" customHeight="1" x14ac:dyDescent="0.35">
      <c r="A44" s="30" t="str">
        <f>'July 2026'!A44</f>
        <v>-</v>
      </c>
      <c r="B44" s="31">
        <f>'July 2026'!B44</f>
        <v>0</v>
      </c>
      <c r="C44" s="31"/>
      <c r="D44" s="75"/>
      <c r="E44" s="31">
        <f>D44+'December 2026'!E44</f>
        <v>0</v>
      </c>
      <c r="F44" s="31">
        <f t="shared" si="32"/>
        <v>0</v>
      </c>
      <c r="G44" s="31">
        <f t="shared" si="33"/>
        <v>0</v>
      </c>
      <c r="H44" s="29"/>
    </row>
    <row r="45" spans="1:8" ht="15.75" customHeight="1" x14ac:dyDescent="0.35">
      <c r="A45" s="30" t="str">
        <f>'July 2026'!A45</f>
        <v>-</v>
      </c>
      <c r="B45" s="31">
        <f>'July 2026'!B45</f>
        <v>0</v>
      </c>
      <c r="C45" s="31"/>
      <c r="D45" s="75"/>
      <c r="E45" s="31">
        <f>D45+'December 2026'!E45</f>
        <v>0</v>
      </c>
      <c r="F45" s="31">
        <f t="shared" si="32"/>
        <v>0</v>
      </c>
      <c r="G45" s="31">
        <f t="shared" si="33"/>
        <v>0</v>
      </c>
      <c r="H45" s="29"/>
    </row>
    <row r="46" spans="1:8" ht="15.75" customHeight="1" x14ac:dyDescent="0.35">
      <c r="A46" s="30" t="str">
        <f>'July 2026'!A46</f>
        <v>-</v>
      </c>
      <c r="B46" s="31">
        <f>'July 2026'!B46</f>
        <v>0</v>
      </c>
      <c r="C46" s="31"/>
      <c r="D46" s="75"/>
      <c r="E46" s="31">
        <f>D46+'December 2026'!E46</f>
        <v>0</v>
      </c>
      <c r="F46" s="31">
        <f t="shared" si="32"/>
        <v>0</v>
      </c>
      <c r="G46" s="31">
        <f t="shared" si="33"/>
        <v>0</v>
      </c>
      <c r="H46" s="29"/>
    </row>
    <row r="47" spans="1:8" ht="15.75" customHeight="1" x14ac:dyDescent="0.35">
      <c r="A47" s="30" t="str">
        <f>'July 2026'!A47</f>
        <v>A01299-OTHERS</v>
      </c>
      <c r="B47" s="31">
        <f>'July 2026'!B47</f>
        <v>0</v>
      </c>
      <c r="C47" s="31"/>
      <c r="D47" s="75"/>
      <c r="E47" s="31">
        <f>D47+'December 2026'!E47</f>
        <v>0</v>
      </c>
      <c r="F47" s="31">
        <f t="shared" ref="F47:G47" si="34">D47</f>
        <v>0</v>
      </c>
      <c r="G47" s="31">
        <f t="shared" si="34"/>
        <v>0</v>
      </c>
      <c r="H47" s="29"/>
    </row>
    <row r="48" spans="1:8" ht="15.75" customHeight="1" x14ac:dyDescent="0.35">
      <c r="A48" s="30" t="str">
        <f>'July 2026'!A48</f>
        <v>A03959-STI PAY</v>
      </c>
      <c r="B48" s="31">
        <f>'July 2026'!B48</f>
        <v>0</v>
      </c>
      <c r="C48" s="31"/>
      <c r="D48" s="75"/>
      <c r="E48" s="31">
        <f>D48+'December 2026'!E48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D49+'December 2026'!E49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D50+'December 2026'!E50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D51+'December 2026'!E51</f>
        <v>0</v>
      </c>
      <c r="F51" s="34">
        <f t="shared" ref="F51:G51" si="38">D51</f>
        <v>0</v>
      </c>
      <c r="G51" s="34">
        <f t="shared" si="38"/>
        <v>0</v>
      </c>
      <c r="H51" s="35"/>
    </row>
    <row r="52" spans="1:8" ht="27.75" customHeight="1" x14ac:dyDescent="0.25">
      <c r="A52" s="41" t="str">
        <f>'July 2026'!A52</f>
        <v>GRAND TOTAL OF DEA GUJRANWALA</v>
      </c>
      <c r="B52" s="37">
        <f>'July 2026'!B52</f>
        <v>0</v>
      </c>
      <c r="C52" s="37"/>
      <c r="D52" s="84">
        <f>D51+D8</f>
        <v>0</v>
      </c>
      <c r="E52" s="37">
        <f>D52+'December 2026'!E52</f>
        <v>0</v>
      </c>
      <c r="F52" s="37">
        <f t="shared" ref="F52:G52" si="39">D52</f>
        <v>0</v>
      </c>
      <c r="G52" s="37">
        <f t="shared" si="39"/>
        <v>0</v>
      </c>
      <c r="H52" s="38"/>
    </row>
    <row r="53" spans="1:8" ht="15.75" customHeight="1" x14ac:dyDescent="0.25"/>
    <row r="54" spans="1:8" ht="15.75" customHeight="1" x14ac:dyDescent="0.25">
      <c r="E54" s="43"/>
    </row>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pTkGSnavFt89WBcRigWdaWvCJAe0Gttm+z3uqIcH55VKysQmxutQTnktCN2es4DlPQ9u9Nn+2fxkSpJaPphCBQ==" saltValue="x6bl+BPVkU+9DOtDlUsdAQ=="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&amp;C&amp;"-,Bold"&amp;Uhttps://edunisider.pk/</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H1009"/>
  <sheetViews>
    <sheetView topLeftCell="A18" zoomScaleNormal="100" workbookViewId="0">
      <selection activeCell="D36" sqref="D36"/>
    </sheetView>
  </sheetViews>
  <sheetFormatPr defaultColWidth="12.59765625" defaultRowHeight="15" customHeight="1" x14ac:dyDescent="0.25"/>
  <cols>
    <col min="1" max="1" width="46.59765625" customWidth="1"/>
    <col min="2" max="7" width="15.59765625" customWidth="1"/>
    <col min="8" max="8" width="10" customWidth="1"/>
    <col min="9" max="26" width="8" customWidth="1"/>
  </cols>
  <sheetData>
    <row r="1" spans="1:8" ht="21" customHeight="1" x14ac:dyDescent="0.25">
      <c r="A1" s="10"/>
      <c r="B1" s="121" t="str">
        <f>'July 2026'!B1:E1</f>
        <v>Budget of DEA under DEO (Secondary Education)</v>
      </c>
      <c r="C1" s="98"/>
      <c r="D1" s="98"/>
      <c r="E1" s="98"/>
      <c r="G1" s="11" t="s">
        <v>21</v>
      </c>
      <c r="H1" s="12">
        <f>'July 2026'!H1</f>
        <v>0</v>
      </c>
    </row>
    <row r="2" spans="1:8" ht="18" x14ac:dyDescent="0.35">
      <c r="A2" s="13"/>
      <c r="B2" s="122" t="str">
        <f>'July 2026'!B2:E2</f>
        <v xml:space="preserve">School Education Department (Non Development) </v>
      </c>
      <c r="C2" s="98"/>
      <c r="D2" s="98"/>
      <c r="E2" s="98"/>
      <c r="F2" s="14"/>
      <c r="G2" s="14"/>
      <c r="H2" s="15"/>
    </row>
    <row r="3" spans="1:8" ht="18" x14ac:dyDescent="0.35">
      <c r="A3" s="123" t="str">
        <f>'July 2026'!A3:E3</f>
        <v>District Education Authority: Gujranwala Grant No. **21E15</v>
      </c>
      <c r="B3" s="98"/>
      <c r="C3" s="98"/>
      <c r="D3" s="98"/>
      <c r="E3" s="98"/>
      <c r="F3" s="16"/>
      <c r="G3" s="17" t="s">
        <v>2</v>
      </c>
      <c r="H3" s="17" t="str">
        <f>'January 2027'!H3</f>
        <v>GY-0000</v>
      </c>
    </row>
    <row r="4" spans="1:8" ht="23.4" x14ac:dyDescent="0.45">
      <c r="A4" s="124" t="str">
        <f>'January 2027'!A4:D4</f>
        <v>Name of School: Govt. High School Jalal Balaggan</v>
      </c>
      <c r="B4" s="98"/>
      <c r="C4" s="98"/>
      <c r="D4" s="98"/>
      <c r="F4" s="18" t="s">
        <v>23</v>
      </c>
      <c r="G4" s="42" t="str">
        <f>MAIN!B16</f>
        <v>Febraury 2027</v>
      </c>
    </row>
    <row r="5" spans="1:8" ht="18" x14ac:dyDescent="0.25">
      <c r="A5" s="125" t="str">
        <f>'January 2027'!A5:C5</f>
        <v>Name of DDO with Cell No. Name 0300-0000000</v>
      </c>
      <c r="B5" s="126"/>
      <c r="C5" s="127"/>
      <c r="D5" s="128" t="str">
        <f>'January 2027'!D5:H5</f>
        <v>Name Clerk with Cell No. Rana Abdullah 0302-6422655</v>
      </c>
      <c r="E5" s="126"/>
      <c r="F5" s="126"/>
      <c r="G5" s="126"/>
      <c r="H5" s="129"/>
    </row>
    <row r="6" spans="1:8" ht="14.25" customHeight="1" x14ac:dyDescent="0.25">
      <c r="A6" s="130" t="s">
        <v>24</v>
      </c>
      <c r="B6" s="117" t="str">
        <f>'July 2026'!B6:B7</f>
        <v>Original Budget Estimates 2025-26</v>
      </c>
      <c r="C6" s="117" t="str">
        <f>'July 2026'!C6:C7</f>
        <v>Release Budget Estimate 2025-26</v>
      </c>
      <c r="D6" s="119" t="s">
        <v>25</v>
      </c>
      <c r="E6" s="120"/>
      <c r="F6" s="119" t="s">
        <v>26</v>
      </c>
      <c r="G6" s="120"/>
      <c r="H6" s="132" t="s">
        <v>27</v>
      </c>
    </row>
    <row r="7" spans="1:8" ht="51.75" customHeight="1" x14ac:dyDescent="0.25">
      <c r="A7" s="131"/>
      <c r="B7" s="118"/>
      <c r="C7" s="118"/>
      <c r="D7" s="20" t="s">
        <v>28</v>
      </c>
      <c r="E7" s="20" t="s">
        <v>29</v>
      </c>
      <c r="F7" s="20" t="s">
        <v>28</v>
      </c>
      <c r="G7" s="20" t="s">
        <v>29</v>
      </c>
      <c r="H7" s="133"/>
    </row>
    <row r="8" spans="1:8" ht="17.399999999999999" x14ac:dyDescent="0.35">
      <c r="A8" s="21" t="str">
        <f>'July 2026'!A8</f>
        <v>TOTAL EXPENSES RELATED EMPLOYEE</v>
      </c>
      <c r="B8" s="22">
        <f>'July 2026'!B8</f>
        <v>0</v>
      </c>
      <c r="C8" s="22"/>
      <c r="D8" s="80">
        <f>D9+D20</f>
        <v>0</v>
      </c>
      <c r="E8" s="22">
        <f>D8+'January 2027'!E8</f>
        <v>0</v>
      </c>
      <c r="F8" s="22">
        <f t="shared" ref="F8:G8" si="0">D8</f>
        <v>0</v>
      </c>
      <c r="G8" s="22">
        <f t="shared" si="0"/>
        <v>0</v>
      </c>
      <c r="H8" s="23"/>
    </row>
    <row r="9" spans="1:8" ht="17.399999999999999" x14ac:dyDescent="0.35">
      <c r="A9" s="24" t="str">
        <f>'July 2026'!A9</f>
        <v>TOTAL PAY</v>
      </c>
      <c r="B9" s="25">
        <f>'July 2026'!B9</f>
        <v>0</v>
      </c>
      <c r="C9" s="25"/>
      <c r="D9" s="81">
        <f>D10+D15</f>
        <v>0</v>
      </c>
      <c r="E9" s="25">
        <f>D9+'January 2027'!E9</f>
        <v>0</v>
      </c>
      <c r="F9" s="25">
        <f t="shared" ref="F9:G9" si="1">D9</f>
        <v>0</v>
      </c>
      <c r="G9" s="25">
        <f t="shared" si="1"/>
        <v>0</v>
      </c>
      <c r="H9" s="26"/>
    </row>
    <row r="10" spans="1:8" ht="17.399999999999999" x14ac:dyDescent="0.35">
      <c r="A10" s="27" t="str">
        <f>'July 2026'!A10</f>
        <v>TOTALA BASIC PAY OF OFFICERS</v>
      </c>
      <c r="B10" s="28">
        <f>'July 2026'!B10</f>
        <v>0</v>
      </c>
      <c r="C10" s="28"/>
      <c r="D10" s="82">
        <f t="shared" ref="D10:G10" si="2">SUM(D11:D14)</f>
        <v>0</v>
      </c>
      <c r="E10" s="28">
        <f t="shared" si="2"/>
        <v>0</v>
      </c>
      <c r="F10" s="28">
        <f t="shared" si="2"/>
        <v>0</v>
      </c>
      <c r="G10" s="28">
        <f t="shared" si="2"/>
        <v>0</v>
      </c>
      <c r="H10" s="29"/>
    </row>
    <row r="11" spans="1:8" ht="17.25" customHeight="1" x14ac:dyDescent="0.35">
      <c r="A11" s="30" t="str">
        <f>'July 2026'!A11</f>
        <v>A01101-BASIC PAY</v>
      </c>
      <c r="B11" s="31">
        <f>'July 2026'!B11</f>
        <v>0</v>
      </c>
      <c r="C11" s="31"/>
      <c r="D11" s="75"/>
      <c r="E11" s="31">
        <f>D11+'January 2027'!E11</f>
        <v>0</v>
      </c>
      <c r="F11" s="31">
        <f t="shared" ref="F11:G11" si="3">D11</f>
        <v>0</v>
      </c>
      <c r="G11" s="31">
        <f t="shared" si="3"/>
        <v>0</v>
      </c>
      <c r="H11" s="29"/>
    </row>
    <row r="12" spans="1:8" ht="17.25" customHeight="1" x14ac:dyDescent="0.35">
      <c r="A12" s="30" t="str">
        <f>'July 2026'!A12</f>
        <v>A01102-PERSONAL PAY</v>
      </c>
      <c r="B12" s="31">
        <f>'July 2026'!B12</f>
        <v>0</v>
      </c>
      <c r="C12" s="31"/>
      <c r="D12" s="75"/>
      <c r="E12" s="31">
        <f>D12+'January 2027'!E12</f>
        <v>0</v>
      </c>
      <c r="F12" s="31">
        <f t="shared" ref="F12:G12" si="4">D12</f>
        <v>0</v>
      </c>
      <c r="G12" s="31">
        <f t="shared" si="4"/>
        <v>0</v>
      </c>
      <c r="H12" s="29"/>
    </row>
    <row r="13" spans="1:8" ht="17.25" customHeight="1" x14ac:dyDescent="0.35">
      <c r="A13" s="30" t="str">
        <f>'July 2026'!A13</f>
        <v>A01105-QUALIFICATION PAY</v>
      </c>
      <c r="B13" s="31">
        <f>'July 2026'!B13</f>
        <v>0</v>
      </c>
      <c r="C13" s="31"/>
      <c r="D13" s="75"/>
      <c r="E13" s="31">
        <f>D13+'January 2027'!E13</f>
        <v>0</v>
      </c>
      <c r="F13" s="31">
        <f t="shared" ref="F13:F14" si="5">D13</f>
        <v>0</v>
      </c>
      <c r="G13" s="31">
        <f t="shared" ref="G13:G14" si="6">E13</f>
        <v>0</v>
      </c>
      <c r="H13" s="29"/>
    </row>
    <row r="14" spans="1:8" ht="17.399999999999999" x14ac:dyDescent="0.35">
      <c r="A14" s="30" t="str">
        <f>'July 2026'!A14</f>
        <v>A01106-PAY OF CONTRACT STAFF</v>
      </c>
      <c r="B14" s="31">
        <f>'July 2026'!B14</f>
        <v>0</v>
      </c>
      <c r="C14" s="31"/>
      <c r="D14" s="75"/>
      <c r="E14" s="31">
        <f>D14+'January 2027'!E14</f>
        <v>0</v>
      </c>
      <c r="F14" s="31">
        <f t="shared" si="5"/>
        <v>0</v>
      </c>
      <c r="G14" s="31">
        <f t="shared" si="6"/>
        <v>0</v>
      </c>
      <c r="H14" s="29"/>
    </row>
    <row r="15" spans="1:8" ht="17.399999999999999" x14ac:dyDescent="0.35">
      <c r="A15" s="27" t="str">
        <f>'July 2026'!A15</f>
        <v>TOTAL BASIC PAY OF STAFF</v>
      </c>
      <c r="B15" s="28">
        <f>'July 2026'!B15</f>
        <v>0</v>
      </c>
      <c r="C15" s="28"/>
      <c r="D15" s="82">
        <f>SUM(D16:D19)</f>
        <v>0</v>
      </c>
      <c r="E15" s="28">
        <f t="shared" ref="E15:G15" si="7">SUM(E16:E19)</f>
        <v>0</v>
      </c>
      <c r="F15" s="28">
        <f t="shared" si="7"/>
        <v>0</v>
      </c>
      <c r="G15" s="28">
        <f t="shared" si="7"/>
        <v>0</v>
      </c>
      <c r="H15" s="29"/>
    </row>
    <row r="16" spans="1:8" ht="17.399999999999999" x14ac:dyDescent="0.35">
      <c r="A16" s="30" t="str">
        <f>'July 2026'!A16</f>
        <v>A01151-BASIC PAY</v>
      </c>
      <c r="B16" s="31">
        <f>'July 2026'!B16</f>
        <v>0</v>
      </c>
      <c r="C16" s="31"/>
      <c r="D16" s="75"/>
      <c r="E16" s="31">
        <f>D16+'January 2027'!E16</f>
        <v>0</v>
      </c>
      <c r="F16" s="31">
        <f t="shared" ref="F16:G16" si="8">D16</f>
        <v>0</v>
      </c>
      <c r="G16" s="31">
        <f t="shared" si="8"/>
        <v>0</v>
      </c>
      <c r="H16" s="29"/>
    </row>
    <row r="17" spans="1:8" ht="17.399999999999999" x14ac:dyDescent="0.35">
      <c r="A17" s="30" t="str">
        <f>'July 2026'!A17</f>
        <v>A01152-PERSONAL PAY</v>
      </c>
      <c r="B17" s="31">
        <f>'July 2026'!B17</f>
        <v>0</v>
      </c>
      <c r="C17" s="31"/>
      <c r="D17" s="75"/>
      <c r="E17" s="31">
        <f>D17+'January 2027'!E17</f>
        <v>0</v>
      </c>
      <c r="F17" s="31">
        <f t="shared" ref="F17:F19" si="9">D17</f>
        <v>0</v>
      </c>
      <c r="G17" s="31">
        <f t="shared" ref="G17:G19" si="10">E17</f>
        <v>0</v>
      </c>
      <c r="H17" s="29"/>
    </row>
    <row r="18" spans="1:8" ht="17.399999999999999" x14ac:dyDescent="0.35">
      <c r="A18" s="30" t="str">
        <f>'July 2026'!A18</f>
        <v>A01155-QUALIFICATION PAY</v>
      </c>
      <c r="B18" s="31">
        <f>'July 2026'!B18</f>
        <v>0</v>
      </c>
      <c r="C18" s="31"/>
      <c r="D18" s="75"/>
      <c r="E18" s="31">
        <f>D18+'January 2027'!E18</f>
        <v>0</v>
      </c>
      <c r="F18" s="31">
        <f t="shared" si="9"/>
        <v>0</v>
      </c>
      <c r="G18" s="31">
        <f t="shared" si="10"/>
        <v>0</v>
      </c>
      <c r="H18" s="29"/>
    </row>
    <row r="19" spans="1:8" ht="17.399999999999999" x14ac:dyDescent="0.35">
      <c r="A19" s="30" t="str">
        <f>'July 2026'!A19</f>
        <v>A01156-PAY OF CONTRACT STAFF</v>
      </c>
      <c r="B19" s="31">
        <f>'July 2026'!B19</f>
        <v>0</v>
      </c>
      <c r="C19" s="31"/>
      <c r="D19" s="75"/>
      <c r="E19" s="31">
        <f>D19+'January 2027'!E19</f>
        <v>0</v>
      </c>
      <c r="F19" s="31">
        <f t="shared" si="9"/>
        <v>0</v>
      </c>
      <c r="G19" s="31">
        <f t="shared" si="10"/>
        <v>0</v>
      </c>
      <c r="H19" s="29"/>
    </row>
    <row r="20" spans="1:8" ht="17.399999999999999" x14ac:dyDescent="0.35">
      <c r="A20" s="32" t="str">
        <f>'July 2026'!A20</f>
        <v>TOTAL ALLOWANCES</v>
      </c>
      <c r="B20" s="25">
        <f>'July 2026'!B20</f>
        <v>0</v>
      </c>
      <c r="C20" s="25"/>
      <c r="D20" s="81">
        <f>SUM(D21:D47)</f>
        <v>0</v>
      </c>
      <c r="E20" s="25">
        <f>D20+'January 2027'!E20</f>
        <v>0</v>
      </c>
      <c r="F20" s="25">
        <f t="shared" ref="F20:G20" si="11">D20</f>
        <v>0</v>
      </c>
      <c r="G20" s="25">
        <f t="shared" si="11"/>
        <v>0</v>
      </c>
      <c r="H20" s="26"/>
    </row>
    <row r="21" spans="1:8" ht="17.399999999999999" x14ac:dyDescent="0.35">
      <c r="A21" s="30" t="str">
        <f>'July 2026'!A21</f>
        <v>A01201-SENIOR POST ALLOWANCE</v>
      </c>
      <c r="B21" s="31">
        <f>'July 2026'!B21</f>
        <v>0</v>
      </c>
      <c r="C21" s="31"/>
      <c r="D21" s="75"/>
      <c r="E21" s="31">
        <f>D21+'January 2027'!E21</f>
        <v>0</v>
      </c>
      <c r="F21" s="31">
        <f t="shared" ref="F21:G21" si="12">D21</f>
        <v>0</v>
      </c>
      <c r="G21" s="31">
        <f t="shared" si="12"/>
        <v>0</v>
      </c>
      <c r="H21" s="29"/>
    </row>
    <row r="22" spans="1:8" ht="17.399999999999999" x14ac:dyDescent="0.35">
      <c r="A22" s="30" t="str">
        <f>'July 2026'!A22</f>
        <v>A01202-HOUSE RENT ALLOWANCE</v>
      </c>
      <c r="B22" s="31">
        <f>'July 2026'!B22</f>
        <v>0</v>
      </c>
      <c r="C22" s="31"/>
      <c r="D22" s="75"/>
      <c r="E22" s="31">
        <f>D22+'January 2027'!E22</f>
        <v>0</v>
      </c>
      <c r="F22" s="31">
        <f t="shared" ref="F22:G22" si="13">D22</f>
        <v>0</v>
      </c>
      <c r="G22" s="31">
        <f t="shared" si="13"/>
        <v>0</v>
      </c>
      <c r="H22" s="29"/>
    </row>
    <row r="23" spans="1:8" ht="17.399999999999999" x14ac:dyDescent="0.35">
      <c r="A23" s="30" t="str">
        <f>'July 2026'!A23</f>
        <v>A01203-CONVEYANCE ALLOWANCE</v>
      </c>
      <c r="B23" s="31">
        <f>'July 2026'!B23</f>
        <v>0</v>
      </c>
      <c r="C23" s="31"/>
      <c r="D23" s="75"/>
      <c r="E23" s="31">
        <f>D23+'January 2027'!E23</f>
        <v>0</v>
      </c>
      <c r="F23" s="31">
        <f t="shared" ref="F23:G23" si="14">D23</f>
        <v>0</v>
      </c>
      <c r="G23" s="31">
        <f t="shared" si="14"/>
        <v>0</v>
      </c>
      <c r="H23" s="29"/>
    </row>
    <row r="24" spans="1:8" ht="17.399999999999999" x14ac:dyDescent="0.35">
      <c r="A24" s="30" t="str">
        <f>'July 2026'!A24</f>
        <v>A0120D-INTEGRATED ALLOWANCE</v>
      </c>
      <c r="B24" s="31">
        <f>'July 2026'!B24</f>
        <v>0</v>
      </c>
      <c r="C24" s="31"/>
      <c r="D24" s="75"/>
      <c r="E24" s="31">
        <f>D24+'January 2027'!E24</f>
        <v>0</v>
      </c>
      <c r="F24" s="31">
        <f t="shared" ref="F24:G24" si="15">D24</f>
        <v>0</v>
      </c>
      <c r="G24" s="31">
        <f t="shared" si="15"/>
        <v>0</v>
      </c>
      <c r="H24" s="29"/>
    </row>
    <row r="25" spans="1:8" ht="15.75" customHeight="1" x14ac:dyDescent="0.35">
      <c r="A25" s="30" t="str">
        <f>'July 2026'!A25</f>
        <v>A01216-QUALIFICATION ALLOWANCE</v>
      </c>
      <c r="B25" s="31">
        <f>'July 2026'!B25</f>
        <v>0</v>
      </c>
      <c r="C25" s="31"/>
      <c r="D25" s="75"/>
      <c r="E25" s="31">
        <f>D25+'January 2027'!E25</f>
        <v>0</v>
      </c>
      <c r="F25" s="31">
        <f t="shared" ref="F25:G25" si="16">D25</f>
        <v>0</v>
      </c>
      <c r="G25" s="31">
        <f t="shared" si="16"/>
        <v>0</v>
      </c>
      <c r="H25" s="29"/>
    </row>
    <row r="26" spans="1:8" ht="15.75" customHeight="1" x14ac:dyDescent="0.35">
      <c r="A26" s="30" t="str">
        <f>'July 2026'!A26</f>
        <v>A01217-MEDICAL ALLOWANCE</v>
      </c>
      <c r="B26" s="31">
        <f>'July 2026'!B26</f>
        <v>0</v>
      </c>
      <c r="C26" s="31"/>
      <c r="D26" s="75"/>
      <c r="E26" s="31">
        <f>D26+'January 2027'!E26</f>
        <v>0</v>
      </c>
      <c r="F26" s="31">
        <f t="shared" ref="F26:G26" si="17">D26</f>
        <v>0</v>
      </c>
      <c r="G26" s="31">
        <f t="shared" si="17"/>
        <v>0</v>
      </c>
      <c r="H26" s="29"/>
    </row>
    <row r="27" spans="1:8" ht="15.75" customHeight="1" x14ac:dyDescent="0.35">
      <c r="A27" s="30" t="str">
        <f>'July 2026'!A27</f>
        <v>A0121N-PERSONAL ALLOWANCE</v>
      </c>
      <c r="B27" s="31">
        <f>'July 2026'!B27</f>
        <v>0</v>
      </c>
      <c r="C27" s="31"/>
      <c r="D27" s="75"/>
      <c r="E27" s="31">
        <f>D27+'January 2027'!E27</f>
        <v>0</v>
      </c>
      <c r="F27" s="31">
        <f t="shared" ref="F27:G27" si="18">D27</f>
        <v>0</v>
      </c>
      <c r="G27" s="31">
        <f t="shared" si="18"/>
        <v>0</v>
      </c>
      <c r="H27" s="29"/>
    </row>
    <row r="28" spans="1:8" ht="15.75" customHeight="1" x14ac:dyDescent="0.35">
      <c r="A28" s="30" t="str">
        <f>'July 2026'!A28</f>
        <v>A01224-ENTERTAINMENT ALLOWANCE</v>
      </c>
      <c r="B28" s="31">
        <f>'July 2026'!B28</f>
        <v>0</v>
      </c>
      <c r="C28" s="31"/>
      <c r="D28" s="75"/>
      <c r="E28" s="31">
        <f>D28+'January 2027'!E28</f>
        <v>0</v>
      </c>
      <c r="F28" s="31">
        <f t="shared" ref="F28:G28" si="19">D28</f>
        <v>0</v>
      </c>
      <c r="G28" s="31">
        <f t="shared" si="19"/>
        <v>0</v>
      </c>
      <c r="H28" s="29"/>
    </row>
    <row r="29" spans="1:8" ht="15.75" customHeight="1" x14ac:dyDescent="0.35">
      <c r="A29" s="30" t="str">
        <f>'July 2026'!A29</f>
        <v>A0122N-SPECIAL CONVEYANCE ALLOWANCE TO DISBAL</v>
      </c>
      <c r="B29" s="31">
        <f>'July 2026'!B29</f>
        <v>0</v>
      </c>
      <c r="C29" s="31"/>
      <c r="D29" s="75"/>
      <c r="E29" s="31">
        <f>D29+'January 2027'!E29</f>
        <v>0</v>
      </c>
      <c r="F29" s="31">
        <f t="shared" ref="F29:G29" si="20">D29</f>
        <v>0</v>
      </c>
      <c r="G29" s="31">
        <f t="shared" si="20"/>
        <v>0</v>
      </c>
      <c r="H29" s="29"/>
    </row>
    <row r="30" spans="1:8" ht="15.75" customHeight="1" x14ac:dyDescent="0.35">
      <c r="A30" s="30" t="str">
        <f>'July 2026'!A30</f>
        <v>A0122Y-AD-HOC RELIEF ALLOWANCE 2017</v>
      </c>
      <c r="B30" s="31">
        <f>'July 2026'!B30</f>
        <v>0</v>
      </c>
      <c r="C30" s="31"/>
      <c r="D30" s="75"/>
      <c r="E30" s="31">
        <f>D30+'January 2027'!E30</f>
        <v>0</v>
      </c>
      <c r="F30" s="31">
        <f t="shared" ref="F30:G30" si="21">D30</f>
        <v>0</v>
      </c>
      <c r="G30" s="31">
        <f t="shared" si="21"/>
        <v>0</v>
      </c>
      <c r="H30" s="29"/>
    </row>
    <row r="31" spans="1:8" ht="15.75" customHeight="1" x14ac:dyDescent="0.35">
      <c r="A31" s="30" t="str">
        <f>'July 2026'!A31</f>
        <v>A01238-CHARGE ALLOWANCE</v>
      </c>
      <c r="B31" s="31">
        <f>'July 2026'!B31</f>
        <v>0</v>
      </c>
      <c r="C31" s="31"/>
      <c r="D31" s="75"/>
      <c r="E31" s="31">
        <f>D31+'January 2027'!E31</f>
        <v>0</v>
      </c>
      <c r="F31" s="31">
        <f t="shared" ref="F31:G31" si="22">D31</f>
        <v>0</v>
      </c>
      <c r="G31" s="31">
        <f t="shared" si="22"/>
        <v>0</v>
      </c>
      <c r="H31" s="29"/>
    </row>
    <row r="32" spans="1:8" ht="15.75" customHeight="1" x14ac:dyDescent="0.35">
      <c r="A32" s="30" t="str">
        <f>'July 2026'!A32</f>
        <v>A0123G-AD-HOC RELIEF ALLOWANCE-2018</v>
      </c>
      <c r="B32" s="31">
        <f>'July 2026'!B32</f>
        <v>0</v>
      </c>
      <c r="C32" s="31"/>
      <c r="D32" s="75"/>
      <c r="E32" s="31">
        <f>D32+'January 2027'!E32</f>
        <v>0</v>
      </c>
      <c r="F32" s="31">
        <f t="shared" ref="F32:G32" si="23">D32</f>
        <v>0</v>
      </c>
      <c r="G32" s="31">
        <f t="shared" si="23"/>
        <v>0</v>
      </c>
      <c r="H32" s="29"/>
    </row>
    <row r="33" spans="1:8" ht="15.75" customHeight="1" x14ac:dyDescent="0.35">
      <c r="A33" s="30" t="str">
        <f>'July 2026'!A33</f>
        <v>A0123P-AD-HOC RELIEF ALLOWANCE-2019</v>
      </c>
      <c r="B33" s="31">
        <f>'July 2026'!B33</f>
        <v>0</v>
      </c>
      <c r="C33" s="31"/>
      <c r="D33" s="75"/>
      <c r="E33" s="31">
        <f>D33+'January 2027'!E33</f>
        <v>0</v>
      </c>
      <c r="F33" s="31">
        <f t="shared" ref="F33:G33" si="24">D33</f>
        <v>0</v>
      </c>
      <c r="G33" s="31">
        <f t="shared" si="24"/>
        <v>0</v>
      </c>
      <c r="H33" s="29"/>
    </row>
    <row r="34" spans="1:8" ht="15.75" customHeight="1" x14ac:dyDescent="0.35">
      <c r="A34" s="30" t="str">
        <f>'July 2026'!A34</f>
        <v>A0124F-AD-HOC RELIEF ALLOWANCE-2021</v>
      </c>
      <c r="B34" s="31">
        <f>'July 2026'!B34</f>
        <v>0</v>
      </c>
      <c r="C34" s="31"/>
      <c r="D34" s="75"/>
      <c r="E34" s="31">
        <f>D34+'January 2027'!E34</f>
        <v>0</v>
      </c>
      <c r="F34" s="31">
        <f t="shared" ref="F34:G34" si="25">D34</f>
        <v>0</v>
      </c>
      <c r="G34" s="31">
        <f t="shared" si="25"/>
        <v>0</v>
      </c>
      <c r="H34" s="29"/>
    </row>
    <row r="35" spans="1:8" ht="15.75" customHeight="1" x14ac:dyDescent="0.35">
      <c r="A35" s="30" t="str">
        <f>'July 2026'!A35</f>
        <v>A0124H-SPECIAL ALLOWANCE 2021</v>
      </c>
      <c r="B35" s="31">
        <f>'July 2026'!B35</f>
        <v>0</v>
      </c>
      <c r="C35" s="31"/>
      <c r="D35" s="75"/>
      <c r="E35" s="31">
        <f>D35+'January 2027'!E35</f>
        <v>0</v>
      </c>
      <c r="F35" s="31">
        <f t="shared" ref="F35:G35" si="26">D35</f>
        <v>0</v>
      </c>
      <c r="G35" s="31">
        <f t="shared" si="26"/>
        <v>0</v>
      </c>
      <c r="H35" s="29"/>
    </row>
    <row r="36" spans="1:8" ht="15.75" customHeight="1" x14ac:dyDescent="0.35">
      <c r="A36" s="30" t="str">
        <f>'July 2026'!A36</f>
        <v>A0124R-AD-HOC RELIEF ALLOWANCE-2022</v>
      </c>
      <c r="B36" s="31">
        <f>'July 2026'!B36</f>
        <v>0</v>
      </c>
      <c r="C36" s="31"/>
      <c r="D36" s="75"/>
      <c r="E36" s="31">
        <f>D36+'January 2027'!E36</f>
        <v>0</v>
      </c>
      <c r="F36" s="31">
        <f t="shared" ref="F36:G36" si="27">D36</f>
        <v>0</v>
      </c>
      <c r="G36" s="31">
        <f t="shared" si="27"/>
        <v>0</v>
      </c>
      <c r="H36" s="29"/>
    </row>
    <row r="37" spans="1:8" ht="15.75" customHeight="1" x14ac:dyDescent="0.35">
      <c r="A37" s="30" t="str">
        <f>'July 2026'!A37</f>
        <v>A0124T-SPECIAL ALLOWANCE-2022</v>
      </c>
      <c r="B37" s="31">
        <f>'July 2026'!B37</f>
        <v>0</v>
      </c>
      <c r="C37" s="31"/>
      <c r="D37" s="75"/>
      <c r="E37" s="31">
        <f>D37+'January 2027'!E37</f>
        <v>0</v>
      </c>
      <c r="F37" s="31">
        <f t="shared" ref="F37:G37" si="28">D37</f>
        <v>0</v>
      </c>
      <c r="G37" s="31">
        <f t="shared" si="28"/>
        <v>0</v>
      </c>
      <c r="H37" s="29"/>
    </row>
    <row r="38" spans="1:8" ht="15.75" customHeight="1" x14ac:dyDescent="0.35">
      <c r="A38" s="30" t="str">
        <f>'July 2026'!A38</f>
        <v>A0124X-AD-HOC RELIEF ALLOWANCE-2023</v>
      </c>
      <c r="B38" s="31">
        <f>'July 2026'!B38</f>
        <v>0</v>
      </c>
      <c r="C38" s="31"/>
      <c r="D38" s="75"/>
      <c r="E38" s="31">
        <f>D38+'January 2027'!E38</f>
        <v>0</v>
      </c>
      <c r="F38" s="31">
        <f t="shared" ref="F38:G38" si="29">D38</f>
        <v>0</v>
      </c>
      <c r="G38" s="31">
        <f t="shared" si="29"/>
        <v>0</v>
      </c>
      <c r="H38" s="29"/>
    </row>
    <row r="39" spans="1:8" ht="15.75" customHeight="1" x14ac:dyDescent="0.35">
      <c r="A39" s="30" t="str">
        <f>'July 2026'!A39</f>
        <v>A01253-SCIENCE TEACHING ALLOWANCE</v>
      </c>
      <c r="B39" s="31">
        <f>'July 2026'!B39</f>
        <v>0</v>
      </c>
      <c r="C39" s="31"/>
      <c r="D39" s="75"/>
      <c r="E39" s="31">
        <f>D39+'January 2027'!E39</f>
        <v>0</v>
      </c>
      <c r="F39" s="31">
        <f t="shared" ref="F39:G39" si="30">D39</f>
        <v>0</v>
      </c>
      <c r="G39" s="31">
        <f t="shared" si="30"/>
        <v>0</v>
      </c>
      <c r="H39" s="29"/>
    </row>
    <row r="40" spans="1:8" ht="15.75" customHeight="1" x14ac:dyDescent="0.35">
      <c r="A40" s="30" t="str">
        <f>'July 2026'!A40</f>
        <v>A0125E-AD-HOC RELIEF ALLOWANCE-2024</v>
      </c>
      <c r="B40" s="31">
        <f>'July 2026'!B40</f>
        <v>0</v>
      </c>
      <c r="C40" s="31"/>
      <c r="D40" s="75"/>
      <c r="E40" s="31">
        <f>D40+'January 2027'!E40</f>
        <v>0</v>
      </c>
      <c r="F40" s="31">
        <f t="shared" ref="F40:G40" si="31">D40</f>
        <v>0</v>
      </c>
      <c r="G40" s="31">
        <f t="shared" si="31"/>
        <v>0</v>
      </c>
      <c r="H40" s="29"/>
    </row>
    <row r="41" spans="1:8" ht="15.75" customHeight="1" x14ac:dyDescent="0.35">
      <c r="A41" s="30" t="str">
        <f>'July 2026'!A41</f>
        <v>A0125P-AD-HOC RELIEF ALLOWANCE-2025</v>
      </c>
      <c r="B41" s="31">
        <f>'July 2026'!B41</f>
        <v>0</v>
      </c>
      <c r="C41" s="31"/>
      <c r="D41" s="75"/>
      <c r="E41" s="31">
        <f>D41+'January 2027'!E41</f>
        <v>0</v>
      </c>
      <c r="F41" s="31">
        <f t="shared" ref="F41:F46" si="32">D41</f>
        <v>0</v>
      </c>
      <c r="G41" s="31">
        <f t="shared" ref="G41:G46" si="33">E41</f>
        <v>0</v>
      </c>
      <c r="H41" s="29"/>
    </row>
    <row r="42" spans="1:8" ht="15.75" customHeight="1" x14ac:dyDescent="0.35">
      <c r="A42" s="30" t="str">
        <f>'July 2026'!A42</f>
        <v>A0125X-AD-HOC RELIEF ALLOWANCE-2026</v>
      </c>
      <c r="B42" s="31">
        <f>'July 2026'!B42</f>
        <v>0</v>
      </c>
      <c r="C42" s="31"/>
      <c r="D42" s="75"/>
      <c r="E42" s="31">
        <f>D42+'January 2027'!E42</f>
        <v>0</v>
      </c>
      <c r="F42" s="31">
        <f t="shared" si="32"/>
        <v>0</v>
      </c>
      <c r="G42" s="31">
        <f t="shared" si="33"/>
        <v>0</v>
      </c>
      <c r="H42" s="29"/>
    </row>
    <row r="43" spans="1:8" ht="15.75" customHeight="1" x14ac:dyDescent="0.35">
      <c r="A43" s="30" t="str">
        <f>'July 2026'!A43</f>
        <v>A01270-30% SSB</v>
      </c>
      <c r="B43" s="31">
        <f>'July 2026'!B43</f>
        <v>0</v>
      </c>
      <c r="C43" s="31"/>
      <c r="D43" s="75"/>
      <c r="E43" s="31">
        <f>D43+'January 2027'!E43</f>
        <v>0</v>
      </c>
      <c r="F43" s="31">
        <f t="shared" si="32"/>
        <v>0</v>
      </c>
      <c r="G43" s="31">
        <f t="shared" si="33"/>
        <v>0</v>
      </c>
      <c r="H43" s="29"/>
    </row>
    <row r="44" spans="1:8" ht="15.75" customHeight="1" x14ac:dyDescent="0.35">
      <c r="A44" s="30" t="str">
        <f>'July 2026'!A44</f>
        <v>-</v>
      </c>
      <c r="B44" s="31">
        <f>'July 2026'!B44</f>
        <v>0</v>
      </c>
      <c r="C44" s="31"/>
      <c r="D44" s="75"/>
      <c r="E44" s="31">
        <f>D44+'January 2027'!E44</f>
        <v>0</v>
      </c>
      <c r="F44" s="31">
        <f t="shared" si="32"/>
        <v>0</v>
      </c>
      <c r="G44" s="31">
        <f t="shared" si="33"/>
        <v>0</v>
      </c>
      <c r="H44" s="29"/>
    </row>
    <row r="45" spans="1:8" ht="15.75" customHeight="1" x14ac:dyDescent="0.35">
      <c r="A45" s="30" t="str">
        <f>'July 2026'!A45</f>
        <v>-</v>
      </c>
      <c r="B45" s="31">
        <f>'July 2026'!B45</f>
        <v>0</v>
      </c>
      <c r="C45" s="31"/>
      <c r="D45" s="75"/>
      <c r="E45" s="31">
        <f>D45+'January 2027'!E45</f>
        <v>0</v>
      </c>
      <c r="F45" s="31">
        <f t="shared" si="32"/>
        <v>0</v>
      </c>
      <c r="G45" s="31">
        <f t="shared" si="33"/>
        <v>0</v>
      </c>
      <c r="H45" s="29"/>
    </row>
    <row r="46" spans="1:8" ht="15.75" customHeight="1" x14ac:dyDescent="0.35">
      <c r="A46" s="30" t="str">
        <f>'July 2026'!A46</f>
        <v>-</v>
      </c>
      <c r="B46" s="31">
        <f>'July 2026'!B46</f>
        <v>0</v>
      </c>
      <c r="C46" s="31"/>
      <c r="D46" s="75"/>
      <c r="E46" s="31">
        <f>D46+'January 2027'!E46</f>
        <v>0</v>
      </c>
      <c r="F46" s="31">
        <f t="shared" si="32"/>
        <v>0</v>
      </c>
      <c r="G46" s="31">
        <f t="shared" si="33"/>
        <v>0</v>
      </c>
      <c r="H46" s="29"/>
    </row>
    <row r="47" spans="1:8" ht="15.75" customHeight="1" x14ac:dyDescent="0.35">
      <c r="A47" s="30" t="str">
        <f>'July 2026'!A47</f>
        <v>A01299-OTHERS</v>
      </c>
      <c r="B47" s="31">
        <f>'July 2026'!B47</f>
        <v>0</v>
      </c>
      <c r="C47" s="31"/>
      <c r="D47" s="75"/>
      <c r="E47" s="31">
        <f>D47+'January 2027'!E47</f>
        <v>0</v>
      </c>
      <c r="F47" s="31">
        <f t="shared" ref="F47:G47" si="34">D47</f>
        <v>0</v>
      </c>
      <c r="G47" s="31">
        <f t="shared" si="34"/>
        <v>0</v>
      </c>
      <c r="H47" s="29"/>
    </row>
    <row r="48" spans="1:8" ht="15.75" customHeight="1" x14ac:dyDescent="0.35">
      <c r="A48" s="30" t="str">
        <f>'July 2026'!A48</f>
        <v>A03959-STI PAY</v>
      </c>
      <c r="B48" s="31">
        <f>'July 2026'!B48</f>
        <v>0</v>
      </c>
      <c r="C48" s="31"/>
      <c r="D48" s="75"/>
      <c r="E48" s="31">
        <f>D48+'January 2027'!E48</f>
        <v>0</v>
      </c>
      <c r="F48" s="31">
        <f t="shared" ref="F48:G48" si="35">D48</f>
        <v>0</v>
      </c>
      <c r="G48" s="31">
        <f t="shared" si="35"/>
        <v>0</v>
      </c>
      <c r="H48" s="29"/>
    </row>
    <row r="49" spans="1:8" ht="15.75" customHeight="1" x14ac:dyDescent="0.35">
      <c r="A49" s="30" t="str">
        <f>'July 2026'!A49</f>
        <v>A04114-SUPERANNUATION ENCASHMENT OF L.P.R</v>
      </c>
      <c r="B49" s="31">
        <f>'July 2026'!B49</f>
        <v>0</v>
      </c>
      <c r="C49" s="31"/>
      <c r="D49" s="75"/>
      <c r="E49" s="31">
        <f>D49+'January 2027'!E49</f>
        <v>0</v>
      </c>
      <c r="F49" s="31">
        <f t="shared" ref="F49:G49" si="36">D49</f>
        <v>0</v>
      </c>
      <c r="G49" s="31">
        <f t="shared" si="36"/>
        <v>0</v>
      </c>
      <c r="H49" s="29"/>
    </row>
    <row r="50" spans="1:8" ht="15.75" customHeight="1" x14ac:dyDescent="0.35">
      <c r="A50" s="30" t="str">
        <f>'July 2026'!A50</f>
        <v>A05216-FIN. ASSIS. TO THE FAMILIES OF G. SERV</v>
      </c>
      <c r="B50" s="31">
        <f>'July 2026'!B50</f>
        <v>0</v>
      </c>
      <c r="C50" s="31"/>
      <c r="D50" s="75"/>
      <c r="E50" s="31">
        <f>D50+'January 2027'!E50</f>
        <v>0</v>
      </c>
      <c r="F50" s="31">
        <f t="shared" ref="F50:G50" si="37">D50</f>
        <v>0</v>
      </c>
      <c r="G50" s="31">
        <f t="shared" si="37"/>
        <v>0</v>
      </c>
      <c r="H50" s="29"/>
    </row>
    <row r="51" spans="1:8" ht="15.75" customHeight="1" x14ac:dyDescent="0.35">
      <c r="A51" s="40" t="str">
        <f>'July 2026'!A51</f>
        <v>TOTAL NON SALARY</v>
      </c>
      <c r="B51" s="34">
        <f>'July 2026'!B51</f>
        <v>0</v>
      </c>
      <c r="C51" s="34"/>
      <c r="D51" s="83">
        <f>SUM(D48:D50)</f>
        <v>0</v>
      </c>
      <c r="E51" s="34">
        <f>D51+'January 2027'!E51</f>
        <v>0</v>
      </c>
      <c r="F51" s="34">
        <f t="shared" ref="F51:G51" si="38">D51</f>
        <v>0</v>
      </c>
      <c r="G51" s="34">
        <f t="shared" si="38"/>
        <v>0</v>
      </c>
      <c r="H51" s="35"/>
    </row>
    <row r="52" spans="1:8" ht="27.75" customHeight="1" x14ac:dyDescent="0.25">
      <c r="A52" s="41" t="str">
        <f>'July 2026'!A52</f>
        <v>GRAND TOTAL OF DEA GUJRANWALA</v>
      </c>
      <c r="B52" s="37">
        <f>'July 2026'!B52</f>
        <v>0</v>
      </c>
      <c r="C52" s="37"/>
      <c r="D52" s="84">
        <f>D51+D8</f>
        <v>0</v>
      </c>
      <c r="E52" s="37">
        <f>D52+'January 2027'!E52</f>
        <v>0</v>
      </c>
      <c r="F52" s="37">
        <f t="shared" ref="F52:G52" si="39">D52</f>
        <v>0</v>
      </c>
      <c r="G52" s="37">
        <f t="shared" si="39"/>
        <v>0</v>
      </c>
      <c r="H52" s="38"/>
    </row>
    <row r="53" spans="1:8" ht="15.75" customHeight="1" x14ac:dyDescent="0.25"/>
    <row r="54" spans="1:8" ht="15.75" customHeight="1" x14ac:dyDescent="0.25"/>
    <row r="55" spans="1:8" ht="15.75" customHeight="1" x14ac:dyDescent="0.25"/>
    <row r="56" spans="1:8" ht="15.75" customHeight="1" x14ac:dyDescent="0.25"/>
    <row r="57" spans="1:8" ht="15.75" customHeight="1" x14ac:dyDescent="0.25"/>
    <row r="58" spans="1:8" ht="15.75" customHeight="1" x14ac:dyDescent="0.25"/>
    <row r="59" spans="1:8" ht="15.75" customHeight="1" x14ac:dyDescent="0.25"/>
    <row r="60" spans="1:8" ht="15.75" customHeight="1" x14ac:dyDescent="0.25"/>
    <row r="61" spans="1:8" ht="15.75" customHeight="1" x14ac:dyDescent="0.25"/>
    <row r="62" spans="1:8" ht="15.75" customHeight="1" x14ac:dyDescent="0.25"/>
    <row r="63" spans="1:8" ht="15.75" customHeight="1" x14ac:dyDescent="0.25"/>
    <row r="64" spans="1:8"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01" customFormat="1" ht="15.75" customHeight="1" x14ac:dyDescent="0.25"/>
    <row r="1002" customFormat="1" ht="15.75" customHeight="1" x14ac:dyDescent="0.25"/>
    <row r="1003" customFormat="1" ht="15.75" customHeight="1" x14ac:dyDescent="0.25"/>
    <row r="1004" customFormat="1" ht="15.75" customHeight="1" x14ac:dyDescent="0.25"/>
    <row r="1005" customFormat="1" ht="15.75" customHeight="1" x14ac:dyDescent="0.25"/>
    <row r="1006" customFormat="1" ht="15.75" customHeight="1" x14ac:dyDescent="0.25"/>
    <row r="1007" customFormat="1" ht="15.75" customHeight="1" x14ac:dyDescent="0.25"/>
    <row r="1008" customFormat="1" ht="15.75" customHeight="1" x14ac:dyDescent="0.25"/>
    <row r="1009" customFormat="1" ht="15.75" customHeight="1" x14ac:dyDescent="0.25"/>
  </sheetData>
  <sheetProtection algorithmName="SHA-512" hashValue="RyyByvQB8NYGVEC2+DQO7CW+9z/+jrRNvBXtVYg1+rZ8i026vGt4PGvYEJ7MaK1PPtyrOJvwlYjx2bPQ70PR8w==" saltValue="Nj7zptRplFoX+g8o5T6veg==" spinCount="100000" sheet="1" objects="1" scenarios="1"/>
  <mergeCells count="12">
    <mergeCell ref="B6:B7"/>
    <mergeCell ref="C6:C7"/>
    <mergeCell ref="D6:E6"/>
    <mergeCell ref="F6:G6"/>
    <mergeCell ref="B1:E1"/>
    <mergeCell ref="B2:E2"/>
    <mergeCell ref="A3:E3"/>
    <mergeCell ref="A4:D4"/>
    <mergeCell ref="A5:C5"/>
    <mergeCell ref="D5:H5"/>
    <mergeCell ref="A6:A7"/>
    <mergeCell ref="H6:H7"/>
  </mergeCells>
  <pageMargins left="0.29166666666666702" right="0.14583333333333301" top="0.53125" bottom="0.5" header="0" footer="0"/>
  <pageSetup paperSize="9" scale="87" fitToHeight="0" orientation="landscape" r:id="rId1"/>
  <headerFooter>
    <oddHeader>&amp;C&amp;"-,Bold"&amp;Uhttps://eduinsider.pk/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MAIN</vt:lpstr>
      <vt:lpstr>July 2026</vt:lpstr>
      <vt:lpstr>August 2026</vt:lpstr>
      <vt:lpstr>September 2026</vt:lpstr>
      <vt:lpstr>October 2026</vt:lpstr>
      <vt:lpstr>November 2026</vt:lpstr>
      <vt:lpstr>December 2026</vt:lpstr>
      <vt:lpstr>January 2027</vt:lpstr>
      <vt:lpstr>Febraury 2027</vt:lpstr>
      <vt:lpstr>LEAVE ENCASHMENT</vt:lpstr>
      <vt:lpstr>EXCESS AND SURRENDER</vt:lpstr>
      <vt:lpstr>March 2027</vt:lpstr>
      <vt:lpstr>April 2027</vt:lpstr>
      <vt:lpstr>May 2027</vt:lpstr>
      <vt:lpstr>June 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Rana Abdullah</cp:lastModifiedBy>
  <cp:lastPrinted>2025-08-10T07:32:51Z</cp:lastPrinted>
  <dcterms:created xsi:type="dcterms:W3CDTF">2019-08-16T14:27:00Z</dcterms:created>
  <dcterms:modified xsi:type="dcterms:W3CDTF">2026-08-16T12:28:41Z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1033-11.2.0.9127</vt:lpwstr>
  </property>
</Properties>
</file>